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2EF82731-0896-4D81-8B49-546C43EE6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MS 2027-29 Form A" sheetId="2" r:id="rId1"/>
    <sheet name="UAMS Vacancies" sheetId="3" r:id="rId2"/>
  </sheets>
  <definedNames>
    <definedName name="_xlnm._FilterDatabase" localSheetId="0" hidden="1">'UAMS 2027-29 Form A'!$E$13:$L$460</definedName>
    <definedName name="_xlnm._FilterDatabase" localSheetId="1" hidden="1">'UAMS Vacancies'!#REF!</definedName>
    <definedName name="_xlnm.Print_Area" localSheetId="0">'UAMS 2027-29 Form A'!$A$1:$R$460</definedName>
    <definedName name="_xlnm.Print_Area" localSheetId="1">'UAMS Vacancies'!$A$1:$I$460</definedName>
    <definedName name="_xlnm.Print_Titles" localSheetId="0">'UAMS 2027-29 Form A'!$1:$8</definedName>
    <definedName name="_xlnm.Print_Titles" localSheetId="1">'UAMS Vacancies'!$4:$8</definedName>
    <definedName name="Z_1F098C89_8750_4024_A10A_C2B20B352106_.wvu.PrintArea" localSheetId="0" hidden="1">'UAMS 2027-29 Form A'!$A$12:$E$366</definedName>
    <definedName name="Z_1F098C89_8750_4024_A10A_C2B20B352106_.wvu.PrintArea" localSheetId="1" hidden="1">'UAMS Vacancies'!$A$12:$E$154</definedName>
    <definedName name="Z_1F098C89_8750_4024_A10A_C2B20B352106_.wvu.PrintTitles" localSheetId="0" hidden="1">'UAMS 2027-29 Form A'!#REF!</definedName>
    <definedName name="Z_1F098C89_8750_4024_A10A_C2B20B352106_.wvu.PrintTitles" localSheetId="1" hidden="1">'UAMS Vacancies'!#REF!</definedName>
    <definedName name="Z_63D47012_EC6D_4718_A44C_0721DE206DE0_.wvu.Cols" localSheetId="0" hidden="1">'UAMS 2027-29 Form A'!#REF!</definedName>
    <definedName name="Z_63D47012_EC6D_4718_A44C_0721DE206DE0_.wvu.PrintTitles" localSheetId="0" hidden="1">'UAMS 2027-29 Form A'!#REF!</definedName>
    <definedName name="Z_8A2E0985_89B9_11D4_8457_00E0B8102410_.wvu.PrintTitles" localSheetId="1" hidden="1">'UAMS Vacancies'!#REF!</definedName>
    <definedName name="Z_90468AD7_72BD_11D4_8454_00E0B8102410_.wvu.PrintTitles" localSheetId="0" hidden="1">'UAMS 2027-29 Form A'!#REF!</definedName>
    <definedName name="Z_B740AC25_F105_4F5D_91EE_41FCBB5294A1_.wvu.Cols" localSheetId="1" hidden="1">'UAMS Vacancies'!#REF!</definedName>
    <definedName name="Z_B740AC25_F105_4F5D_91EE_41FCBB5294A1_.wvu.PrintArea" localSheetId="1" hidden="1">'UAMS Vacancies'!$A$12:$E$154</definedName>
    <definedName name="Z_B740AC25_F105_4F5D_91EE_41FCBB5294A1_.wvu.PrintTitles" localSheetId="1" hidden="1">'UAMS Vacancies'!#REF!</definedName>
    <definedName name="Z_CC2DDAA8_D949_4802_A7CB_659D8D6A9A44_.wvu.PrintTitles" localSheetId="0" hidden="1">'UAMS 2027-29 Form 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0" i="2" l="1"/>
  <c r="O460" i="2"/>
  <c r="M460" i="2"/>
  <c r="K460" i="2"/>
  <c r="I460" i="2"/>
  <c r="G460" i="2"/>
  <c r="E460" i="2"/>
  <c r="Q458" i="2"/>
  <c r="O458" i="2"/>
  <c r="M458" i="2"/>
  <c r="K458" i="2"/>
  <c r="I458" i="2"/>
  <c r="G458" i="2"/>
  <c r="E458" i="2"/>
  <c r="Q456" i="2"/>
  <c r="O456" i="2"/>
  <c r="M456" i="2"/>
  <c r="K456" i="2"/>
  <c r="I456" i="2"/>
  <c r="G456" i="2"/>
  <c r="E456" i="2"/>
  <c r="Q450" i="2"/>
  <c r="O450" i="2"/>
  <c r="M450" i="2"/>
  <c r="K450" i="2"/>
  <c r="I450" i="2"/>
  <c r="G450" i="2"/>
  <c r="E450" i="2"/>
  <c r="Q426" i="2"/>
  <c r="O426" i="2"/>
  <c r="M426" i="2"/>
  <c r="K426" i="2"/>
  <c r="I426" i="2"/>
  <c r="G426" i="2"/>
  <c r="E426" i="2"/>
  <c r="Q415" i="2"/>
  <c r="O415" i="2"/>
  <c r="M415" i="2"/>
  <c r="K415" i="2"/>
  <c r="I415" i="2"/>
  <c r="G415" i="2"/>
  <c r="E415" i="2"/>
  <c r="Q406" i="2"/>
  <c r="O406" i="2"/>
  <c r="M406" i="2"/>
  <c r="K406" i="2"/>
  <c r="I406" i="2"/>
  <c r="G406" i="2"/>
  <c r="E406" i="2"/>
  <c r="Q397" i="2"/>
  <c r="O397" i="2"/>
  <c r="M397" i="2"/>
  <c r="K397" i="2"/>
  <c r="I397" i="2"/>
  <c r="G397" i="2"/>
  <c r="E397" i="2"/>
  <c r="Q370" i="2"/>
  <c r="O370" i="2"/>
  <c r="M370" i="2"/>
  <c r="K370" i="2"/>
  <c r="I370" i="2"/>
  <c r="G370" i="2"/>
  <c r="E370" i="2"/>
  <c r="Q359" i="2"/>
  <c r="O359" i="2"/>
  <c r="M359" i="2"/>
  <c r="K359" i="2"/>
  <c r="I359" i="2"/>
  <c r="G359" i="2"/>
  <c r="E359" i="2"/>
  <c r="Q335" i="2"/>
  <c r="O335" i="2"/>
  <c r="M335" i="2"/>
  <c r="K335" i="2"/>
  <c r="I335" i="2"/>
  <c r="G335" i="2"/>
  <c r="E335" i="2"/>
  <c r="Q333" i="2"/>
  <c r="O333" i="2"/>
  <c r="M333" i="2"/>
  <c r="K333" i="2"/>
  <c r="I333" i="2"/>
  <c r="G333" i="2"/>
  <c r="E333" i="2"/>
  <c r="Q323" i="2"/>
  <c r="O323" i="2"/>
  <c r="M323" i="2"/>
  <c r="K323" i="2"/>
  <c r="I323" i="2"/>
  <c r="G323" i="2"/>
  <c r="E323" i="2"/>
  <c r="Q222" i="2"/>
  <c r="O222" i="2"/>
  <c r="M222" i="2"/>
  <c r="K222" i="2"/>
  <c r="I222" i="2"/>
  <c r="G222" i="2"/>
  <c r="E222" i="2"/>
  <c r="Q176" i="2"/>
  <c r="O176" i="2"/>
  <c r="M176" i="2"/>
  <c r="K176" i="2"/>
  <c r="I176" i="2"/>
  <c r="G176" i="2"/>
  <c r="E176" i="2"/>
  <c r="E460" i="3"/>
  <c r="E458" i="3"/>
  <c r="E456" i="3"/>
  <c r="E450" i="3"/>
  <c r="E426" i="3"/>
  <c r="E415" i="3"/>
  <c r="E406" i="3"/>
  <c r="E397" i="3"/>
  <c r="E370" i="3"/>
  <c r="E359" i="3"/>
  <c r="E335" i="3"/>
  <c r="E333" i="3"/>
  <c r="E323" i="3"/>
  <c r="E222" i="3"/>
  <c r="E176" i="3"/>
  <c r="L455" i="2" l="1"/>
  <c r="N455" i="2" s="1"/>
  <c r="L454" i="2"/>
  <c r="N454" i="2" s="1"/>
  <c r="L449" i="2"/>
  <c r="N449" i="2" s="1"/>
  <c r="L448" i="2"/>
  <c r="N448" i="2" s="1"/>
  <c r="L447" i="2"/>
  <c r="N447" i="2" s="1"/>
  <c r="L446" i="2"/>
  <c r="N446" i="2" s="1"/>
  <c r="L445" i="2"/>
  <c r="N445" i="2" s="1"/>
  <c r="L444" i="2"/>
  <c r="N444" i="2" s="1"/>
  <c r="L443" i="2"/>
  <c r="N443" i="2" s="1"/>
  <c r="L442" i="2"/>
  <c r="N442" i="2" s="1"/>
  <c r="L441" i="2"/>
  <c r="N441" i="2" s="1"/>
  <c r="L438" i="2"/>
  <c r="N438" i="2" s="1"/>
  <c r="L439" i="2"/>
  <c r="N439" i="2" s="1"/>
  <c r="L437" i="2"/>
  <c r="N437" i="2" s="1"/>
  <c r="L436" i="2"/>
  <c r="N436" i="2" s="1"/>
  <c r="L435" i="2"/>
  <c r="N435" i="2" s="1"/>
  <c r="L434" i="2"/>
  <c r="N434" i="2" s="1"/>
  <c r="L433" i="2"/>
  <c r="N433" i="2" s="1"/>
  <c r="L425" i="2"/>
  <c r="N425" i="2" s="1"/>
  <c r="L424" i="2"/>
  <c r="N424" i="2" s="1"/>
  <c r="L423" i="2"/>
  <c r="N423" i="2" s="1"/>
  <c r="L422" i="2"/>
  <c r="N422" i="2" s="1"/>
  <c r="L421" i="2"/>
  <c r="N421" i="2" s="1"/>
  <c r="L420" i="2"/>
  <c r="N420" i="2" s="1"/>
  <c r="L414" i="2"/>
  <c r="N414" i="2" s="1"/>
  <c r="L413" i="2"/>
  <c r="N413" i="2" s="1"/>
  <c r="L412" i="2"/>
  <c r="N412" i="2" s="1"/>
  <c r="L405" i="2"/>
  <c r="N405" i="2" s="1"/>
  <c r="L404" i="2"/>
  <c r="N404" i="2" s="1"/>
  <c r="L403" i="2"/>
  <c r="N403" i="2" s="1"/>
  <c r="L401" i="2"/>
  <c r="N401" i="2" s="1"/>
  <c r="L396" i="2"/>
  <c r="N396" i="2" s="1"/>
  <c r="L395" i="2"/>
  <c r="N395" i="2" s="1"/>
  <c r="L394" i="2"/>
  <c r="N394" i="2" s="1"/>
  <c r="L393" i="2"/>
  <c r="N393" i="2" s="1"/>
  <c r="L392" i="2"/>
  <c r="N392" i="2" s="1"/>
  <c r="L391" i="2"/>
  <c r="N391" i="2" s="1"/>
  <c r="L390" i="2"/>
  <c r="N390" i="2" s="1"/>
  <c r="L389" i="2"/>
  <c r="N389" i="2" s="1"/>
  <c r="L388" i="2"/>
  <c r="N388" i="2" s="1"/>
  <c r="L386" i="2"/>
  <c r="N386" i="2" s="1"/>
  <c r="L384" i="2"/>
  <c r="N384" i="2" s="1"/>
  <c r="L385" i="2"/>
  <c r="N385" i="2" s="1"/>
  <c r="L383" i="2"/>
  <c r="N383" i="2" s="1"/>
  <c r="L382" i="2"/>
  <c r="N382" i="2" s="1"/>
  <c r="L381" i="2"/>
  <c r="N381" i="2" s="1"/>
  <c r="L380" i="2"/>
  <c r="N380" i="2" s="1"/>
  <c r="L379" i="2"/>
  <c r="N379" i="2" s="1"/>
  <c r="L377" i="2"/>
  <c r="N377" i="2" s="1"/>
  <c r="L376" i="2"/>
  <c r="N376" i="2" s="1"/>
  <c r="L369" i="2"/>
  <c r="N369" i="2" s="1"/>
  <c r="L368" i="2"/>
  <c r="N368" i="2" s="1"/>
  <c r="L367" i="2"/>
  <c r="N367" i="2" s="1"/>
  <c r="L366" i="2"/>
  <c r="N366" i="2" s="1"/>
  <c r="L365" i="2"/>
  <c r="N365" i="2" s="1"/>
  <c r="L364" i="2"/>
  <c r="N364" i="2" s="1"/>
  <c r="L358" i="2"/>
  <c r="N358" i="2" s="1"/>
  <c r="L357" i="2"/>
  <c r="N357" i="2" s="1"/>
  <c r="L356" i="2"/>
  <c r="N356" i="2" s="1"/>
  <c r="L355" i="2"/>
  <c r="N355" i="2" s="1"/>
  <c r="L354" i="2"/>
  <c r="N354" i="2" s="1"/>
  <c r="L353" i="2"/>
  <c r="N353" i="2" s="1"/>
  <c r="L352" i="2"/>
  <c r="N352" i="2" s="1"/>
  <c r="L351" i="2"/>
  <c r="N351" i="2" s="1"/>
  <c r="L350" i="2"/>
  <c r="N350" i="2" s="1"/>
  <c r="L347" i="2"/>
  <c r="N347" i="2" s="1"/>
  <c r="L348" i="2"/>
  <c r="N348" i="2" s="1"/>
  <c r="L346" i="2"/>
  <c r="N346" i="2" s="1"/>
  <c r="L345" i="2"/>
  <c r="N345" i="2" s="1"/>
  <c r="L344" i="2"/>
  <c r="N344" i="2" s="1"/>
  <c r="L343" i="2"/>
  <c r="N343" i="2" s="1"/>
  <c r="L342" i="2"/>
  <c r="N342" i="2" s="1"/>
  <c r="L332" i="2"/>
  <c r="N332" i="2" s="1"/>
  <c r="L331" i="2"/>
  <c r="N331" i="2" s="1"/>
  <c r="L330" i="2"/>
  <c r="N330" i="2" s="1"/>
  <c r="L329" i="2"/>
  <c r="N329" i="2" s="1"/>
  <c r="L328" i="2"/>
  <c r="N328" i="2" s="1"/>
  <c r="L322" i="2"/>
  <c r="N322" i="2" s="1"/>
  <c r="L321" i="2"/>
  <c r="N321" i="2" s="1"/>
  <c r="L320" i="2"/>
  <c r="N320" i="2" s="1"/>
  <c r="L318" i="2"/>
  <c r="N318" i="2" s="1"/>
  <c r="L317" i="2"/>
  <c r="N317" i="2" s="1"/>
  <c r="L316" i="2"/>
  <c r="N316" i="2" s="1"/>
  <c r="L315" i="2"/>
  <c r="N315" i="2" s="1"/>
  <c r="L314" i="2"/>
  <c r="N314" i="2" s="1"/>
  <c r="L313" i="2"/>
  <c r="N313" i="2" s="1"/>
  <c r="L312" i="2"/>
  <c r="N312" i="2" s="1"/>
  <c r="L310" i="2"/>
  <c r="N310" i="2" s="1"/>
  <c r="L309" i="2"/>
  <c r="N309" i="2" s="1"/>
  <c r="L308" i="2"/>
  <c r="N308" i="2" s="1"/>
  <c r="L307" i="2"/>
  <c r="N307" i="2" s="1"/>
  <c r="L306" i="2"/>
  <c r="N306" i="2" s="1"/>
  <c r="L305" i="2"/>
  <c r="N305" i="2" s="1"/>
  <c r="L304" i="2"/>
  <c r="N304" i="2" s="1"/>
  <c r="L303" i="2"/>
  <c r="N303" i="2" s="1"/>
  <c r="L302" i="2"/>
  <c r="N302" i="2" s="1"/>
  <c r="L301" i="2"/>
  <c r="N301" i="2" s="1"/>
  <c r="L300" i="2"/>
  <c r="N300" i="2" s="1"/>
  <c r="L299" i="2"/>
  <c r="N299" i="2" s="1"/>
  <c r="L298" i="2"/>
  <c r="N298" i="2" s="1"/>
  <c r="L297" i="2"/>
  <c r="N297" i="2" s="1"/>
  <c r="L296" i="2"/>
  <c r="N296" i="2" s="1"/>
  <c r="L295" i="2"/>
  <c r="N295" i="2" s="1"/>
  <c r="L294" i="2"/>
  <c r="N294" i="2" s="1"/>
  <c r="L293" i="2"/>
  <c r="N293" i="2" s="1"/>
  <c r="L292" i="2"/>
  <c r="N292" i="2" s="1"/>
  <c r="L291" i="2"/>
  <c r="N291" i="2" s="1"/>
  <c r="L290" i="2"/>
  <c r="N290" i="2" s="1"/>
  <c r="L289" i="2"/>
  <c r="N289" i="2" s="1"/>
  <c r="L288" i="2"/>
  <c r="N288" i="2" s="1"/>
  <c r="L287" i="2"/>
  <c r="N287" i="2" s="1"/>
  <c r="L286" i="2"/>
  <c r="N286" i="2" s="1"/>
  <c r="L285" i="2"/>
  <c r="N285" i="2" s="1"/>
  <c r="L284" i="2"/>
  <c r="N284" i="2" s="1"/>
  <c r="L283" i="2"/>
  <c r="N283" i="2" s="1"/>
  <c r="L282" i="2"/>
  <c r="N282" i="2" s="1"/>
  <c r="L281" i="2"/>
  <c r="N281" i="2" s="1"/>
  <c r="L279" i="2"/>
  <c r="N279" i="2" s="1"/>
  <c r="L278" i="2"/>
  <c r="N278" i="2" s="1"/>
  <c r="L277" i="2"/>
  <c r="N277" i="2" s="1"/>
  <c r="L276" i="2"/>
  <c r="N276" i="2" s="1"/>
  <c r="L275" i="2"/>
  <c r="N275" i="2" s="1"/>
  <c r="L274" i="2"/>
  <c r="N274" i="2" s="1"/>
  <c r="L273" i="2"/>
  <c r="N273" i="2" s="1"/>
  <c r="L272" i="2"/>
  <c r="N272" i="2" s="1"/>
  <c r="L271" i="2"/>
  <c r="N271" i="2" s="1"/>
  <c r="L270" i="2"/>
  <c r="N270" i="2" s="1"/>
  <c r="L269" i="2"/>
  <c r="N269" i="2" s="1"/>
  <c r="L268" i="2"/>
  <c r="N268" i="2" s="1"/>
  <c r="L267" i="2"/>
  <c r="N267" i="2" s="1"/>
  <c r="L266" i="2"/>
  <c r="N266" i="2" s="1"/>
  <c r="L265" i="2"/>
  <c r="N265" i="2" s="1"/>
  <c r="L264" i="2"/>
  <c r="N264" i="2" s="1"/>
  <c r="L263" i="2"/>
  <c r="N263" i="2" s="1"/>
  <c r="L262" i="2"/>
  <c r="N262" i="2" s="1"/>
  <c r="L261" i="2"/>
  <c r="N261" i="2" s="1"/>
  <c r="L260" i="2"/>
  <c r="N260" i="2" s="1"/>
  <c r="L259" i="2"/>
  <c r="N259" i="2" s="1"/>
  <c r="L258" i="2"/>
  <c r="N258" i="2" s="1"/>
  <c r="L257" i="2"/>
  <c r="N257" i="2" s="1"/>
  <c r="L227" i="2"/>
  <c r="N227" i="2" s="1"/>
  <c r="L228" i="2"/>
  <c r="N228" i="2" s="1"/>
  <c r="L229" i="2"/>
  <c r="N229" i="2" s="1"/>
  <c r="L230" i="2"/>
  <c r="N230" i="2" s="1"/>
  <c r="L231" i="2"/>
  <c r="N231" i="2" s="1"/>
  <c r="L232" i="2"/>
  <c r="N232" i="2" s="1"/>
  <c r="L233" i="2"/>
  <c r="N233" i="2" s="1"/>
  <c r="L234" i="2"/>
  <c r="N234" i="2" s="1"/>
  <c r="L235" i="2"/>
  <c r="N235" i="2" s="1"/>
  <c r="L236" i="2"/>
  <c r="N236" i="2" s="1"/>
  <c r="L237" i="2"/>
  <c r="N237" i="2" s="1"/>
  <c r="L238" i="2"/>
  <c r="N238" i="2" s="1"/>
  <c r="L239" i="2"/>
  <c r="N239" i="2" s="1"/>
  <c r="L240" i="2"/>
  <c r="N240" i="2" s="1"/>
  <c r="L241" i="2"/>
  <c r="N241" i="2" s="1"/>
  <c r="L242" i="2"/>
  <c r="N242" i="2" s="1"/>
  <c r="L243" i="2"/>
  <c r="N243" i="2" s="1"/>
  <c r="L244" i="2"/>
  <c r="N244" i="2" s="1"/>
  <c r="L245" i="2"/>
  <c r="N245" i="2" s="1"/>
  <c r="L246" i="2"/>
  <c r="N246" i="2" s="1"/>
  <c r="L247" i="2"/>
  <c r="N247" i="2" s="1"/>
  <c r="L248" i="2"/>
  <c r="N248" i="2" s="1"/>
  <c r="L249" i="2"/>
  <c r="N249" i="2" s="1"/>
  <c r="L250" i="2"/>
  <c r="N250" i="2" s="1"/>
  <c r="L251" i="2"/>
  <c r="N251" i="2" s="1"/>
  <c r="L252" i="2"/>
  <c r="N252" i="2" s="1"/>
  <c r="L253" i="2"/>
  <c r="N253" i="2" s="1"/>
  <c r="L254" i="2"/>
  <c r="N254" i="2" s="1"/>
  <c r="L255" i="2"/>
  <c r="N255" i="2" s="1"/>
  <c r="L221" i="2"/>
  <c r="N221" i="2" s="1"/>
  <c r="L220" i="2"/>
  <c r="N220" i="2" s="1"/>
  <c r="L219" i="2"/>
  <c r="N219" i="2" s="1"/>
  <c r="L218" i="2"/>
  <c r="N218" i="2" s="1"/>
  <c r="L217" i="2"/>
  <c r="N217" i="2" s="1"/>
  <c r="L216" i="2"/>
  <c r="N216" i="2" s="1"/>
  <c r="L215" i="2"/>
  <c r="N215" i="2" s="1"/>
  <c r="L214" i="2"/>
  <c r="N214" i="2" s="1"/>
  <c r="L213" i="2"/>
  <c r="N213" i="2" s="1"/>
  <c r="L212" i="2"/>
  <c r="N212" i="2" s="1"/>
  <c r="L211" i="2"/>
  <c r="N211" i="2" s="1"/>
  <c r="L209" i="2"/>
  <c r="N209" i="2" s="1"/>
  <c r="L208" i="2"/>
  <c r="N208" i="2" s="1"/>
  <c r="L207" i="2"/>
  <c r="N207" i="2" s="1"/>
  <c r="L206" i="2"/>
  <c r="N206" i="2" s="1"/>
  <c r="L205" i="2"/>
  <c r="N205" i="2" s="1"/>
  <c r="L204" i="2"/>
  <c r="N204" i="2" s="1"/>
  <c r="L203" i="2"/>
  <c r="N203" i="2" s="1"/>
  <c r="L202" i="2"/>
  <c r="N202" i="2" s="1"/>
  <c r="L200" i="2"/>
  <c r="N200" i="2" s="1"/>
  <c r="L199" i="2"/>
  <c r="N199" i="2" s="1"/>
  <c r="L198" i="2"/>
  <c r="N198" i="2" s="1"/>
  <c r="L197" i="2"/>
  <c r="N197" i="2" s="1"/>
  <c r="L196" i="2"/>
  <c r="N196" i="2" s="1"/>
  <c r="L195" i="2"/>
  <c r="N195" i="2" s="1"/>
  <c r="L182" i="2"/>
  <c r="N182" i="2" s="1"/>
  <c r="L183" i="2"/>
  <c r="N183" i="2" s="1"/>
  <c r="L184" i="2"/>
  <c r="N184" i="2" s="1"/>
  <c r="L185" i="2"/>
  <c r="N185" i="2" s="1"/>
  <c r="L186" i="2"/>
  <c r="N186" i="2" s="1"/>
  <c r="L187" i="2"/>
  <c r="N187" i="2" s="1"/>
  <c r="L188" i="2"/>
  <c r="N188" i="2" s="1"/>
  <c r="L189" i="2"/>
  <c r="N189" i="2" s="1"/>
  <c r="L190" i="2"/>
  <c r="N190" i="2" s="1"/>
  <c r="L191" i="2"/>
  <c r="N191" i="2" s="1"/>
  <c r="L192" i="2"/>
  <c r="N192" i="2" s="1"/>
  <c r="L193" i="2"/>
  <c r="N193" i="2" s="1"/>
  <c r="L175" i="2"/>
  <c r="N175" i="2" s="1"/>
  <c r="L174" i="2"/>
  <c r="N174" i="2" s="1"/>
  <c r="L173" i="2"/>
  <c r="N173" i="2" s="1"/>
  <c r="L172" i="2"/>
  <c r="N172" i="2" s="1"/>
  <c r="L171" i="2"/>
  <c r="N171" i="2" s="1"/>
  <c r="L170" i="2"/>
  <c r="N170" i="2" s="1"/>
  <c r="L169" i="2"/>
  <c r="N169" i="2" s="1"/>
  <c r="L168" i="2"/>
  <c r="N168" i="2" s="1"/>
  <c r="L167" i="2"/>
  <c r="N167" i="2" s="1"/>
  <c r="L166" i="2"/>
  <c r="N166" i="2" s="1"/>
  <c r="L165" i="2"/>
  <c r="N165" i="2" s="1"/>
  <c r="L164" i="2"/>
  <c r="N164" i="2" s="1"/>
  <c r="L163" i="2"/>
  <c r="N163" i="2" s="1"/>
  <c r="L162" i="2"/>
  <c r="N162" i="2" s="1"/>
  <c r="L161" i="2"/>
  <c r="N161" i="2" s="1"/>
  <c r="L160" i="2"/>
  <c r="N160" i="2" s="1"/>
  <c r="L159" i="2"/>
  <c r="N159" i="2" s="1"/>
  <c r="L158" i="2"/>
  <c r="N158" i="2" s="1"/>
  <c r="L157" i="2"/>
  <c r="N157" i="2" s="1"/>
  <c r="L156" i="2"/>
  <c r="N156" i="2" s="1"/>
  <c r="L155" i="2"/>
  <c r="N155" i="2" s="1"/>
  <c r="L154" i="2"/>
  <c r="N154" i="2" s="1"/>
  <c r="L153" i="2"/>
  <c r="N153" i="2" s="1"/>
  <c r="L152" i="2"/>
  <c r="N152" i="2" s="1"/>
  <c r="L151" i="2"/>
  <c r="N151" i="2" s="1"/>
  <c r="L149" i="2"/>
  <c r="N149" i="2" s="1"/>
  <c r="L148" i="2"/>
  <c r="N148" i="2" s="1"/>
  <c r="L147" i="2"/>
  <c r="N147" i="2" s="1"/>
  <c r="L146" i="2"/>
  <c r="N146" i="2" s="1"/>
  <c r="L145" i="2"/>
  <c r="N145" i="2" s="1"/>
  <c r="L144" i="2"/>
  <c r="N144" i="2" s="1"/>
  <c r="L143" i="2"/>
  <c r="N143" i="2" s="1"/>
  <c r="L141" i="2"/>
  <c r="N141" i="2" s="1"/>
  <c r="L140" i="2"/>
  <c r="N140" i="2" s="1"/>
  <c r="L139" i="2"/>
  <c r="N139" i="2" s="1"/>
  <c r="L138" i="2"/>
  <c r="N138" i="2" s="1"/>
  <c r="L137" i="2"/>
  <c r="N137" i="2" s="1"/>
  <c r="L136" i="2"/>
  <c r="N136" i="2" s="1"/>
  <c r="L135" i="2"/>
  <c r="N135" i="2" s="1"/>
  <c r="L134" i="2"/>
  <c r="N134" i="2" s="1"/>
  <c r="L133" i="2"/>
  <c r="N133" i="2" s="1"/>
  <c r="L132" i="2"/>
  <c r="N132" i="2" s="1"/>
  <c r="L131" i="2"/>
  <c r="N131" i="2" s="1"/>
  <c r="L130" i="2"/>
  <c r="N130" i="2" s="1"/>
  <c r="L129" i="2"/>
  <c r="N129" i="2" s="1"/>
  <c r="L128" i="2"/>
  <c r="N128" i="2" s="1"/>
  <c r="L127" i="2"/>
  <c r="N127" i="2" s="1"/>
  <c r="L125" i="2"/>
  <c r="N125" i="2" s="1"/>
  <c r="L124" i="2"/>
  <c r="N124" i="2" s="1"/>
  <c r="L123" i="2"/>
  <c r="N123" i="2" s="1"/>
  <c r="L122" i="2"/>
  <c r="N122" i="2" s="1"/>
  <c r="L121" i="2"/>
  <c r="N121" i="2" s="1"/>
  <c r="L120" i="2"/>
  <c r="N120" i="2" s="1"/>
  <c r="L119" i="2"/>
  <c r="N119" i="2" s="1"/>
  <c r="L118" i="2"/>
  <c r="N118" i="2" s="1"/>
  <c r="L116" i="2"/>
  <c r="N116" i="2" s="1"/>
  <c r="L115" i="2"/>
  <c r="N115" i="2" s="1"/>
  <c r="L114" i="2"/>
  <c r="N114" i="2" s="1"/>
  <c r="L113" i="2"/>
  <c r="N113" i="2" s="1"/>
  <c r="L112" i="2"/>
  <c r="N112" i="2" s="1"/>
  <c r="L111" i="2"/>
  <c r="N111" i="2" s="1"/>
  <c r="L110" i="2"/>
  <c r="N110" i="2" s="1"/>
  <c r="L109" i="2"/>
  <c r="N109" i="2" s="1"/>
  <c r="L108" i="2"/>
  <c r="N108" i="2" s="1"/>
  <c r="L107" i="2"/>
  <c r="N107" i="2" s="1"/>
  <c r="L106" i="2"/>
  <c r="N106" i="2" s="1"/>
  <c r="L105" i="2"/>
  <c r="N105" i="2" s="1"/>
  <c r="L103" i="2"/>
  <c r="N103" i="2" s="1"/>
  <c r="L102" i="2"/>
  <c r="N102" i="2" s="1"/>
  <c r="L101" i="2"/>
  <c r="N101" i="2" s="1"/>
  <c r="L100" i="2"/>
  <c r="N100" i="2" s="1"/>
  <c r="L99" i="2"/>
  <c r="N99" i="2" s="1"/>
  <c r="L98" i="2"/>
  <c r="N98" i="2" s="1"/>
  <c r="L97" i="2"/>
  <c r="N97" i="2" s="1"/>
  <c r="L96" i="2"/>
  <c r="N96" i="2" s="1"/>
  <c r="L95" i="2"/>
  <c r="N95" i="2" s="1"/>
  <c r="L94" i="2"/>
  <c r="N94" i="2" s="1"/>
  <c r="L93" i="2"/>
  <c r="N93" i="2" s="1"/>
  <c r="L92" i="2"/>
  <c r="N92" i="2" s="1"/>
  <c r="L91" i="2"/>
  <c r="N91" i="2" s="1"/>
  <c r="L90" i="2"/>
  <c r="N90" i="2" s="1"/>
  <c r="L89" i="2"/>
  <c r="N89" i="2" s="1"/>
  <c r="L88" i="2"/>
  <c r="N88" i="2" s="1"/>
  <c r="L87" i="2"/>
  <c r="N87" i="2" s="1"/>
  <c r="L86" i="2"/>
  <c r="N86" i="2" s="1"/>
  <c r="L85" i="2"/>
  <c r="N85" i="2" s="1"/>
  <c r="L84" i="2"/>
  <c r="N84" i="2" s="1"/>
  <c r="L83" i="2"/>
  <c r="N83" i="2" s="1"/>
  <c r="L82" i="2"/>
  <c r="N82" i="2" s="1"/>
  <c r="L81" i="2"/>
  <c r="N81" i="2" s="1"/>
  <c r="L80" i="2"/>
  <c r="N80" i="2" s="1"/>
  <c r="L79" i="2"/>
  <c r="N79" i="2" s="1"/>
  <c r="L78" i="2"/>
  <c r="N78" i="2" s="1"/>
  <c r="L77" i="2"/>
  <c r="N77" i="2" s="1"/>
  <c r="L76" i="2"/>
  <c r="N76" i="2" s="1"/>
  <c r="L75" i="2"/>
  <c r="N75" i="2" s="1"/>
  <c r="L74" i="2"/>
  <c r="N74" i="2" s="1"/>
  <c r="L73" i="2"/>
  <c r="N73" i="2" s="1"/>
  <c r="L72" i="2"/>
  <c r="N72" i="2" s="1"/>
  <c r="L71" i="2"/>
  <c r="N71" i="2" s="1"/>
  <c r="L70" i="2"/>
  <c r="N70" i="2" s="1"/>
  <c r="L69" i="2"/>
  <c r="N69" i="2" s="1"/>
  <c r="L68" i="2"/>
  <c r="N68" i="2" s="1"/>
  <c r="L67" i="2"/>
  <c r="N67" i="2" s="1"/>
  <c r="L66" i="2"/>
  <c r="N66" i="2" s="1"/>
  <c r="L65" i="2"/>
  <c r="N65" i="2" s="1"/>
  <c r="L64" i="2"/>
  <c r="N64" i="2" s="1"/>
  <c r="L63" i="2"/>
  <c r="N63" i="2" s="1"/>
  <c r="L62" i="2"/>
  <c r="N62" i="2" s="1"/>
  <c r="L61" i="2"/>
  <c r="N61" i="2" s="1"/>
  <c r="L60" i="2"/>
  <c r="N60" i="2" s="1"/>
  <c r="L59" i="2"/>
  <c r="N59" i="2" s="1"/>
  <c r="L58" i="2"/>
  <c r="N58" i="2" s="1"/>
  <c r="L57" i="2"/>
  <c r="N57" i="2" s="1"/>
  <c r="L56" i="2"/>
  <c r="N56" i="2" s="1"/>
  <c r="L55" i="2"/>
  <c r="N55" i="2" s="1"/>
  <c r="L54" i="2"/>
  <c r="N54" i="2" s="1"/>
  <c r="L53" i="2"/>
  <c r="N53" i="2" s="1"/>
  <c r="L52" i="2"/>
  <c r="N52" i="2" s="1"/>
  <c r="L51" i="2"/>
  <c r="N51" i="2" s="1"/>
  <c r="L50" i="2"/>
  <c r="N50" i="2" s="1"/>
  <c r="L49" i="2"/>
  <c r="N49" i="2" s="1"/>
  <c r="L46" i="2"/>
  <c r="N46" i="2" s="1"/>
  <c r="L47" i="2"/>
  <c r="N47" i="2" s="1"/>
  <c r="L45" i="2"/>
  <c r="N45" i="2" s="1"/>
  <c r="L44" i="2"/>
  <c r="N44" i="2" s="1"/>
  <c r="L43" i="2"/>
  <c r="N43" i="2" s="1"/>
  <c r="L42" i="2"/>
  <c r="N42" i="2" s="1"/>
  <c r="L41" i="2"/>
  <c r="N41" i="2" s="1"/>
  <c r="L39" i="2"/>
  <c r="N39" i="2" s="1"/>
  <c r="L38" i="2"/>
  <c r="N38" i="2" s="1"/>
  <c r="L37" i="2"/>
  <c r="N37" i="2" s="1"/>
  <c r="L36" i="2"/>
  <c r="N36" i="2" s="1"/>
  <c r="L35" i="2"/>
  <c r="N35" i="2" s="1"/>
  <c r="L34" i="2"/>
  <c r="N34" i="2" s="1"/>
  <c r="L33" i="2"/>
  <c r="N33" i="2" s="1"/>
  <c r="L32" i="2"/>
  <c r="N32" i="2" s="1"/>
  <c r="L31" i="2"/>
  <c r="N31" i="2" s="1"/>
  <c r="L15" i="2"/>
  <c r="N15" i="2" s="1"/>
  <c r="L16" i="2"/>
  <c r="N16" i="2" s="1"/>
  <c r="L17" i="2"/>
  <c r="N17" i="2" s="1"/>
  <c r="L18" i="2"/>
  <c r="N18" i="2" s="1"/>
  <c r="L19" i="2"/>
  <c r="N19" i="2" s="1"/>
  <c r="L20" i="2"/>
  <c r="N20" i="2" s="1"/>
  <c r="L21" i="2"/>
  <c r="N21" i="2" s="1"/>
  <c r="L22" i="2"/>
  <c r="N22" i="2" s="1"/>
  <c r="L23" i="2"/>
  <c r="N23" i="2" s="1"/>
  <c r="L24" i="2"/>
  <c r="N24" i="2" s="1"/>
  <c r="L25" i="2"/>
  <c r="N25" i="2" s="1"/>
  <c r="L26" i="2"/>
  <c r="N26" i="2" s="1"/>
  <c r="L27" i="2"/>
  <c r="N27" i="2" s="1"/>
  <c r="L28" i="2"/>
  <c r="N28" i="2" s="1"/>
  <c r="L29" i="2"/>
  <c r="N29" i="2" s="1"/>
  <c r="L226" i="2" l="1"/>
  <c r="N226" i="2" s="1"/>
  <c r="L181" i="2"/>
  <c r="N181" i="2" s="1"/>
  <c r="L14" i="2"/>
  <c r="N14" i="2" s="1"/>
  <c r="I359" i="3" l="1"/>
  <c r="G359" i="3"/>
  <c r="I397" i="3"/>
  <c r="G397" i="3"/>
  <c r="I333" i="3"/>
  <c r="G333" i="3"/>
  <c r="I456" i="3" l="1"/>
  <c r="I450" i="3"/>
  <c r="I426" i="3"/>
  <c r="G426" i="3"/>
  <c r="I415" i="3"/>
  <c r="I406" i="3"/>
  <c r="G406" i="3"/>
  <c r="I370" i="3"/>
  <c r="G370" i="3"/>
  <c r="I323" i="3"/>
  <c r="I222" i="3"/>
  <c r="G222" i="3"/>
  <c r="I176" i="3"/>
  <c r="I335" i="3" l="1"/>
  <c r="I458" i="3"/>
  <c r="G456" i="3"/>
  <c r="G450" i="3"/>
  <c r="G176" i="3"/>
  <c r="G415" i="3"/>
  <c r="G323" i="3"/>
  <c r="G335" i="3" l="1"/>
  <c r="G458" i="3"/>
  <c r="I460" i="3"/>
  <c r="G46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68" authorId="0" shapeId="0" xr:uid="{89147463-6666-4D4F-817C-59174099D5F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170" authorId="0" shapeId="0" xr:uid="{97788F68-F211-4D2B-912E-CE984C066ED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F47" authorId="0" shapeId="0" xr:uid="{6D555CD0-824E-4404-9EC4-5609AD6231D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$115,000</t>
        </r>
      </text>
    </comment>
    <comment ref="D168" authorId="0" shapeId="0" xr:uid="{19A91B8A-7448-4A54-A1B6-298DD10818E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170" authorId="0" shapeId="0" xr:uid="{CC2F6C78-9A5F-4E23-A362-3234A280EB8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<sst xmlns="http://schemas.openxmlformats.org/spreadsheetml/2006/main" count="921" uniqueCount="349">
  <si>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</si>
  <si>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</si>
  <si>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</si>
  <si>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</si>
  <si>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</si>
  <si>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</si>
  <si>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</si>
  <si>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</si>
  <si>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</si>
  <si>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</si>
  <si>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</si>
  <si>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</si>
  <si>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</si>
  <si>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</si>
  <si>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</si>
  <si>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UNIVERSITY OF ARKANSAS FOR MEDICAL SCIENCES</t>
  </si>
  <si>
    <t>TWELVE MONTH EDUCATIONAL AND GENERAL</t>
  </si>
  <si>
    <t>ADMINISTRATIVE POSITIONS</t>
  </si>
  <si>
    <t>Medical Center CEO</t>
  </si>
  <si>
    <t>Chancellor</t>
  </si>
  <si>
    <t>Provost</t>
  </si>
  <si>
    <t>Vice Chancellor</t>
  </si>
  <si>
    <t>Associate Provost</t>
  </si>
  <si>
    <t>Associate Vice Chancellor</t>
  </si>
  <si>
    <t>Dean</t>
  </si>
  <si>
    <t>Executive Associate Dean</t>
  </si>
  <si>
    <t>Campus Director</t>
  </si>
  <si>
    <t>Associate Dean</t>
  </si>
  <si>
    <t>Assistant Vice Chancellor</t>
  </si>
  <si>
    <t>Assistant Provost</t>
  </si>
  <si>
    <t>Assistant Dean</t>
  </si>
  <si>
    <t>Area Director</t>
  </si>
  <si>
    <t>Director Poison &amp; Drug Information</t>
  </si>
  <si>
    <t>Compliance Officer</t>
  </si>
  <si>
    <t>Executive Divisional Director</t>
  </si>
  <si>
    <t>Divisional Director</t>
  </si>
  <si>
    <t>Associate Divisional Director</t>
  </si>
  <si>
    <t>Assistant Divisional Director</t>
  </si>
  <si>
    <t>Departmental Director</t>
  </si>
  <si>
    <t>Assoc. Departmental Director</t>
  </si>
  <si>
    <t>Departmental Manager</t>
  </si>
  <si>
    <t xml:space="preserve">Asst. Departmental Director </t>
  </si>
  <si>
    <t xml:space="preserve">Asst. Departmental Manager </t>
  </si>
  <si>
    <t>Project/Program Administrator</t>
  </si>
  <si>
    <t>Sr. Project/Program Director</t>
  </si>
  <si>
    <t>Project/Program Director</t>
  </si>
  <si>
    <t>Project/Program Manager</t>
  </si>
  <si>
    <t>Project/Program Specialist</t>
  </si>
  <si>
    <t>Executive Assistant</t>
  </si>
  <si>
    <t>Department Business Coordinator</t>
  </si>
  <si>
    <t>Kids First / Headstart Pool</t>
  </si>
  <si>
    <t>Social Services Consultant</t>
  </si>
  <si>
    <t>Pediatric Nutrition Consultant III</t>
  </si>
  <si>
    <t>Pediatric Nutrition Consultant II</t>
  </si>
  <si>
    <t>Early Childhood Spec. Educator II</t>
  </si>
  <si>
    <t>Site Manager I</t>
  </si>
  <si>
    <t>Certified Classroom Teacher</t>
  </si>
  <si>
    <t>Pediatric Nutrition Consultant I</t>
  </si>
  <si>
    <t>RN Clinical Coordinator</t>
  </si>
  <si>
    <t>Early Childhood Spec. Educator I</t>
  </si>
  <si>
    <t>Family Enrichment Specialist I</t>
  </si>
  <si>
    <t>Biological Safety Officer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</si>
  <si>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</si>
  <si>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</si>
  <si>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</si>
  <si>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</si>
  <si>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</si>
  <si>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</si>
  <si>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</si>
  <si>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</si>
  <si>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</si>
  <si>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</si>
  <si>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</si>
  <si>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</si>
  <si>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</si>
  <si>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</si>
  <si>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</si>
  <si>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</si>
  <si>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</si>
  <si>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</si>
  <si>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</si>
  <si>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</si>
  <si>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</si>
  <si>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</si>
  <si>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</si>
  <si>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</si>
  <si>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Computer Support Specialist</t>
  </si>
  <si>
    <t>Database Analyst</t>
  </si>
  <si>
    <t>Digital Broadcast Specialist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</si>
  <si>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</si>
  <si>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</si>
  <si>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</si>
  <si>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</si>
  <si>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</si>
  <si>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</si>
  <si>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Computer Support Technician</t>
  </si>
  <si>
    <t>Occupational Safety Coordinator</t>
  </si>
  <si>
    <t>Print Shop Manager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</si>
  <si>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</si>
  <si>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</si>
  <si>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</si>
  <si>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</si>
  <si>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</si>
  <si>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</si>
  <si>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</si>
  <si>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</si>
  <si>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</si>
  <si>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</si>
  <si>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Library Supervisor</t>
  </si>
  <si>
    <t>Library Specialist</t>
  </si>
  <si>
    <t>Library Technician</t>
  </si>
  <si>
    <t>Library Support Assistant</t>
  </si>
  <si>
    <t>Maintenance Supervisor</t>
  </si>
  <si>
    <t>Computer Operator</t>
  </si>
  <si>
    <t>Institutional Printer</t>
  </si>
  <si>
    <t>Inventory Control Manager</t>
  </si>
  <si>
    <t>Medical Billing Specialist</t>
  </si>
  <si>
    <t>Public Information Technician</t>
  </si>
  <si>
    <t>Medical Records Technician</t>
  </si>
  <si>
    <t>Food Preparation Supervisor</t>
  </si>
  <si>
    <t>Cashier</t>
  </si>
  <si>
    <t xml:space="preserve">Cook </t>
  </si>
  <si>
    <t>Institutional Services Assistant</t>
  </si>
  <si>
    <t>Food Preparation Technician</t>
  </si>
  <si>
    <t>Storeroom Supervisor</t>
  </si>
  <si>
    <t>Patient Account Specialist</t>
  </si>
  <si>
    <t>Inventory Control Technician</t>
  </si>
  <si>
    <t>Housekeeper</t>
  </si>
  <si>
    <t>Child Care Technician</t>
  </si>
  <si>
    <t>Mail Services Assistant</t>
  </si>
  <si>
    <t>Caregiver</t>
  </si>
  <si>
    <t>Laboratory Assistant</t>
  </si>
  <si>
    <t>TOTAL</t>
  </si>
  <si>
    <t>ACADEMIC POSITIONS</t>
  </si>
  <si>
    <t>Faculty Pool</t>
  </si>
  <si>
    <t>Distinguished Professor</t>
  </si>
  <si>
    <t>Professor</t>
  </si>
  <si>
    <t>Associate Professor</t>
  </si>
  <si>
    <t>Assistant Professor</t>
  </si>
  <si>
    <t>Instructor</t>
  </si>
  <si>
    <t>Research Instructor</t>
  </si>
  <si>
    <t>Research Professor</t>
  </si>
  <si>
    <t>Family Practice Coordinator</t>
  </si>
  <si>
    <t>Associate Family Practice Coord.</t>
  </si>
  <si>
    <t>Associate Research Professor</t>
  </si>
  <si>
    <t>Assistant Family Practice Coord.</t>
  </si>
  <si>
    <t>Assistant Research Professor</t>
  </si>
  <si>
    <t xml:space="preserve">Department Chairperson </t>
  </si>
  <si>
    <t>Educational Support Pool</t>
  </si>
  <si>
    <t>Instructional Dev. Specialist II</t>
  </si>
  <si>
    <t>Education Coordinator</t>
  </si>
  <si>
    <t>Clinic Instructor</t>
  </si>
  <si>
    <t>Instructional Dev. Specialist I</t>
  </si>
  <si>
    <t>Educational Dev. Specialist I</t>
  </si>
  <si>
    <t>Clinic Assistant Instructor</t>
  </si>
  <si>
    <t>Library Pool</t>
  </si>
  <si>
    <t>Librarian</t>
  </si>
  <si>
    <t>Senior Librarian Assistant</t>
  </si>
  <si>
    <t>Associate Librarian</t>
  </si>
  <si>
    <t>Assistant Librarian</t>
  </si>
  <si>
    <t>Research Support Pool</t>
  </si>
  <si>
    <t>Research Associate</t>
  </si>
  <si>
    <t>Post Doctoral Fellow</t>
  </si>
  <si>
    <t>Senior Research Assistant</t>
  </si>
  <si>
    <t>Biostatistician</t>
  </si>
  <si>
    <t>Research Technologist</t>
  </si>
  <si>
    <t>Research Project Analyst</t>
  </si>
  <si>
    <t>Graduate Assistant</t>
  </si>
  <si>
    <t>Research Technician</t>
  </si>
  <si>
    <t>Resident</t>
  </si>
  <si>
    <t>Pharmacy Resident</t>
  </si>
  <si>
    <t>Trainee</t>
  </si>
  <si>
    <t>PATIENT CARE POSITIONS</t>
  </si>
  <si>
    <t xml:space="preserve">Medical Services </t>
  </si>
  <si>
    <t>Clinic Director</t>
  </si>
  <si>
    <t>Director of Pharmacy</t>
  </si>
  <si>
    <t>Asst. Dir. of Pharmacy</t>
  </si>
  <si>
    <t>Director of University Hospital</t>
  </si>
  <si>
    <t>Assoc. Adm. Patient Care</t>
  </si>
  <si>
    <t>Patient Care Administrator</t>
  </si>
  <si>
    <t>Clinical Laboratory Manager</t>
  </si>
  <si>
    <t>Associate Director of Hospital</t>
  </si>
  <si>
    <t>Clinical Services Manager</t>
  </si>
  <si>
    <t>Assistant Director of Hospital</t>
  </si>
  <si>
    <t>Biomedical Instrument Engineer</t>
  </si>
  <si>
    <t>Poison Control Specialist</t>
  </si>
  <si>
    <t>Director of Clinic Nursing</t>
  </si>
  <si>
    <t>Asst. Adm. Patient Care</t>
  </si>
  <si>
    <t>Director of Medical Records</t>
  </si>
  <si>
    <t>Hospital Financial Manager</t>
  </si>
  <si>
    <t>Biomedical Equipment Tech II</t>
  </si>
  <si>
    <t>Medical Services Admin.</t>
  </si>
  <si>
    <t>Research/Clinical Programs Manager</t>
  </si>
  <si>
    <t>Manager Medical Ancillary Services</t>
  </si>
  <si>
    <t>Biomedical Equipment Tech I</t>
  </si>
  <si>
    <t>Clinical Interpreter</t>
  </si>
  <si>
    <t>Medical Services Mgr.</t>
  </si>
  <si>
    <t>Lab Mgr. Adm.</t>
  </si>
  <si>
    <t>Dietician</t>
  </si>
  <si>
    <t>Medical Diagnostic Analyst</t>
  </si>
  <si>
    <t>Hospital Program Services Asst.</t>
  </si>
  <si>
    <t>Dietetic Technician</t>
  </si>
  <si>
    <t>Hospital Technician</t>
  </si>
  <si>
    <t>Nursing Services</t>
  </si>
  <si>
    <t xml:space="preserve">Senior Nurse Anesthetist </t>
  </si>
  <si>
    <t>Registered Nurse IV</t>
  </si>
  <si>
    <t>Nurse Anesthetist</t>
  </si>
  <si>
    <t>Physician Assistant</t>
  </si>
  <si>
    <t>Advanced Practice Registered Nurse</t>
  </si>
  <si>
    <t>Specialty Registered Nurse</t>
  </si>
  <si>
    <t>Registered Nurse III</t>
  </si>
  <si>
    <t>Certified Nurse Practitioner III</t>
  </si>
  <si>
    <t>Clinical Nursing Specialist II</t>
  </si>
  <si>
    <t>Head Nurse</t>
  </si>
  <si>
    <t>Nurse In-Service Instructor</t>
  </si>
  <si>
    <t>Clinical Nursing Specialist I</t>
  </si>
  <si>
    <t>Certified Nurse Practitioner II</t>
  </si>
  <si>
    <t>Registered Nurse II</t>
  </si>
  <si>
    <t>Registered Nurse I</t>
  </si>
  <si>
    <t>Medical Assistant</t>
  </si>
  <si>
    <t>Certified Nurse Practitioner I</t>
  </si>
  <si>
    <t>LPN II</t>
  </si>
  <si>
    <t>Nursing Unit Coordinator</t>
  </si>
  <si>
    <t>Patient Services Associate</t>
  </si>
  <si>
    <t>LPN I</t>
  </si>
  <si>
    <t>Patient Care Technician</t>
  </si>
  <si>
    <t>Certified Nursing Assistant</t>
  </si>
  <si>
    <t>Medical Ancillary Support</t>
  </si>
  <si>
    <t>Pharmacy Specialist</t>
  </si>
  <si>
    <t>Pharmacist III</t>
  </si>
  <si>
    <t>Pharmacist II</t>
  </si>
  <si>
    <t xml:space="preserve">Pharmacist I </t>
  </si>
  <si>
    <t>Medical Imaging Electrical Engineer</t>
  </si>
  <si>
    <t>Audiologist</t>
  </si>
  <si>
    <t>Certified Technologist III</t>
  </si>
  <si>
    <t>Medical Technologist III</t>
  </si>
  <si>
    <t>Registered Dietitian</t>
  </si>
  <si>
    <t>Nutritionist</t>
  </si>
  <si>
    <t>Clinical Laboratory Supv.</t>
  </si>
  <si>
    <t>Respiratory Therapist Supervisor</t>
  </si>
  <si>
    <t>Clinical Technician III</t>
  </si>
  <si>
    <t>X-Ray Technician III</t>
  </si>
  <si>
    <t>Special Procedures Technician</t>
  </si>
  <si>
    <t>Certified Procedure Coding Spec.</t>
  </si>
  <si>
    <t>Medical Technologist II</t>
  </si>
  <si>
    <t>Certified Technologist II</t>
  </si>
  <si>
    <t>X-Ray Technician II</t>
  </si>
  <si>
    <t>Certified Technologist I</t>
  </si>
  <si>
    <t>Medical Technologist I</t>
  </si>
  <si>
    <t>Med Lab Technician</t>
  </si>
  <si>
    <t>Clinical Technician II</t>
  </si>
  <si>
    <t>X-Ray Technician I</t>
  </si>
  <si>
    <t>Lab Technician III</t>
  </si>
  <si>
    <t>Clinical Technician I</t>
  </si>
  <si>
    <t>Point of Service Coordinator</t>
  </si>
  <si>
    <t>Health Information Svs. Analyst II</t>
  </si>
  <si>
    <t>Health Information Svs. Analyst I</t>
  </si>
  <si>
    <t>Rehabilitation Therapy Pool</t>
  </si>
  <si>
    <t>Dir. of Rehabilitation Services</t>
  </si>
  <si>
    <t>Dir. of Occupational Therapy</t>
  </si>
  <si>
    <t>Dir. of Physical Therapy</t>
  </si>
  <si>
    <t>Physical Therapist</t>
  </si>
  <si>
    <t>Occupational Therapist</t>
  </si>
  <si>
    <t>Speech Therapist</t>
  </si>
  <si>
    <t>Physical Therapist Assistant</t>
  </si>
  <si>
    <t>Psychiatry Pool</t>
  </si>
  <si>
    <t>Mental Health Professional II</t>
  </si>
  <si>
    <t>Mental Health Professional I</t>
  </si>
  <si>
    <t>Health Services Specialist II</t>
  </si>
  <si>
    <t>SUBTOTAL</t>
  </si>
  <si>
    <t>UAMS REYNOLDS CENTER ON AGING</t>
  </si>
  <si>
    <t>Department Chairperson</t>
  </si>
  <si>
    <t>ARKANSAS BIOSCIENCES INSTITUTE</t>
  </si>
  <si>
    <t>Director of Biosciences Institute</t>
  </si>
  <si>
    <t>TOTAL UAMS</t>
  </si>
  <si>
    <t>2025-26</t>
  </si>
  <si>
    <t>2026-27</t>
  </si>
  <si>
    <t>UAMS BOOZMAN COLLEGE OF PUBLIC HEALTH</t>
  </si>
  <si>
    <t>UAMS AREA HEALTH  EDUCATION  CENTER - HELENA</t>
  </si>
  <si>
    <t>Executive Project/Program Director</t>
  </si>
  <si>
    <t>Exec. Project/Program Manager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</si>
  <si>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</si>
  <si>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</si>
  <si>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</si>
  <si>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</si>
  <si>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</si>
  <si>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</si>
  <si>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</si>
  <si>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</si>
  <si>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</si>
  <si>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</si>
  <si>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</si>
  <si>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</si>
  <si>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</si>
  <si>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</si>
  <si>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</si>
  <si>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</si>
  <si>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</si>
  <si>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</si>
  <si>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</si>
  <si>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</si>
  <si>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</si>
  <si>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</si>
  <si>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</si>
  <si>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</si>
  <si>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</si>
  <si>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</si>
  <si>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</si>
  <si>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</si>
  <si>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</si>
  <si>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</si>
  <si>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</si>
  <si>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</si>
  <si>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</si>
  <si>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</si>
  <si>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</si>
  <si>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</si>
  <si>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</si>
  <si>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</si>
  <si>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</si>
  <si>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</si>
  <si>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</si>
  <si>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</si>
  <si>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</si>
  <si>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</si>
  <si>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</si>
  <si>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TOTAL VACANT</t>
  </si>
  <si>
    <t>POSITIONS</t>
  </si>
  <si>
    <t>POSITIONS VACANT</t>
  </si>
  <si>
    <t>ANNUAL SALARY</t>
  </si>
  <si>
    <t>TWO (2) YEARS OR MORE</t>
  </si>
  <si>
    <t>TWELVE MONTH AUXILIARY ENTERPRISES</t>
  </si>
  <si>
    <t>Food Service Pool</t>
  </si>
  <si>
    <t>Food Preparation Manager</t>
  </si>
  <si>
    <t>Food Preparation Coordinator</t>
  </si>
  <si>
    <t>Food Preparation Specialist</t>
  </si>
  <si>
    <t xml:space="preserve">    TOTAL</t>
  </si>
  <si>
    <t>Senior Software Support Analyst</t>
  </si>
  <si>
    <t>Divisional/Departmental Mgmt. Pool</t>
  </si>
  <si>
    <t>Coordinator of Information Tech.</t>
  </si>
  <si>
    <t>Information Systems Security Spec.</t>
  </si>
  <si>
    <t xml:space="preserve">Information Systems Business Mgr. </t>
  </si>
  <si>
    <t>Pediatric Motor Dev. Consult.</t>
  </si>
  <si>
    <t>HIGHER EDUCATION PERSONAL SERVICES RECOMMENDATIONS FOR THE 2027-29 BIENNIUM</t>
  </si>
  <si>
    <t>2027-28</t>
  </si>
  <si>
    <t>2028-29</t>
  </si>
  <si>
    <t>POSITIONS 2026-27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</si>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</sst>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0.0%"/>
    <numFmt numFmtId="166" formatCode="\(#.00\)"/>
    <numFmt numFmtId="167" formatCode="_(* #,##0_);_(* \(#,##0\);_(* &quot;-&quot;??_);_(@_)"/>
    <numFmt numFmtId="168" formatCode="\(##.00\)"/>
    <numFmt numFmtId="169" formatCode="\(##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Times New Roman"/>
      <family val="1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/>
    <xf numFmtId="0" fontId="2" fillId="2" borderId="0"/>
    <xf numFmtId="0" fontId="2" fillId="3" borderId="0"/>
    <xf numFmtId="0" fontId="2" fillId="2" borderId="0"/>
    <xf numFmtId="0" fontId="2" fillId="2" borderId="0"/>
    <xf numFmtId="0" fontId="2" fillId="2" borderId="0"/>
    <xf numFmtId="43" fontId="5" fillId="0" borderId="0" applyFont="0" applyFill="0" applyBorder="0" applyAlignment="0" applyProtection="0"/>
    <xf numFmtId="0" fontId="2" fillId="2" borderId="0"/>
    <xf numFmtId="0" fontId="2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2" borderId="0"/>
    <xf numFmtId="0" fontId="2" fillId="2" borderId="0"/>
  </cellStyleXfs>
  <cellXfs count="101">
    <xf numFmtId="0" fontId="0" fillId="0" borderId="0" xfId="0"/>
    <xf numFmtId="1" fontId="4" fillId="0" borderId="2" xfId="4" applyNumberFormat="1" applyFont="1" applyFill="1" applyBorder="1" applyAlignment="1">
      <alignment horizontal="center"/>
    </xf>
    <xf numFmtId="3" fontId="4" fillId="0" borderId="2" xfId="4" applyNumberFormat="1" applyFont="1" applyFill="1" applyBorder="1" applyAlignment="1">
      <alignment horizontal="center"/>
    </xf>
    <xf numFmtId="3" fontId="4" fillId="0" borderId="3" xfId="4" applyNumberFormat="1" applyFont="1" applyFill="1" applyBorder="1" applyAlignment="1">
      <alignment horizontal="center"/>
    </xf>
    <xf numFmtId="3" fontId="4" fillId="0" borderId="5" xfId="4" applyNumberFormat="1" applyFont="1" applyFill="1" applyBorder="1" applyAlignment="1">
      <alignment horizontal="center"/>
    </xf>
    <xf numFmtId="1" fontId="4" fillId="0" borderId="7" xfId="4" applyNumberFormat="1" applyFont="1" applyFill="1" applyBorder="1" applyAlignment="1">
      <alignment horizontal="center"/>
    </xf>
    <xf numFmtId="3" fontId="4" fillId="0" borderId="7" xfId="4" applyNumberFormat="1" applyFont="1" applyFill="1" applyBorder="1" applyAlignment="1">
      <alignment horizontal="center"/>
    </xf>
    <xf numFmtId="3" fontId="4" fillId="0" borderId="8" xfId="4" applyNumberFormat="1" applyFont="1" applyFill="1" applyBorder="1" applyAlignment="1">
      <alignment horizontal="center"/>
    </xf>
    <xf numFmtId="165" fontId="3" fillId="0" borderId="0" xfId="2" applyNumberFormat="1" applyFont="1" applyFill="1" applyBorder="1"/>
    <xf numFmtId="0" fontId="3" fillId="0" borderId="0" xfId="8" applyFont="1" applyFill="1" applyAlignment="1">
      <alignment horizontal="center"/>
    </xf>
    <xf numFmtId="0" fontId="3" fillId="0" borderId="0" xfId="8" applyFont="1" applyFill="1"/>
    <xf numFmtId="3" fontId="3" fillId="0" borderId="0" xfId="8" applyNumberFormat="1" applyFont="1" applyFill="1" applyAlignment="1">
      <alignment horizontal="center"/>
    </xf>
    <xf numFmtId="167" fontId="3" fillId="0" borderId="0" xfId="1" applyNumberFormat="1" applyFont="1" applyFill="1" applyBorder="1"/>
    <xf numFmtId="0" fontId="3" fillId="0" borderId="1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center"/>
    </xf>
    <xf numFmtId="0" fontId="3" fillId="0" borderId="4" xfId="4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1" fontId="4" fillId="0" borderId="0" xfId="4" applyNumberFormat="1" applyFont="1" applyFill="1" applyAlignment="1">
      <alignment horizontal="center"/>
    </xf>
    <xf numFmtId="37" fontId="3" fillId="0" borderId="0" xfId="5" applyNumberFormat="1" applyFont="1" applyFill="1" applyAlignment="1">
      <alignment horizontal="center"/>
    </xf>
    <xf numFmtId="3" fontId="4" fillId="0" borderId="0" xfId="4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4" xfId="4" applyFont="1" applyFill="1" applyBorder="1" applyAlignment="1">
      <alignment horizontal="center"/>
    </xf>
    <xf numFmtId="164" fontId="4" fillId="0" borderId="0" xfId="4" applyNumberFormat="1" applyFont="1" applyFill="1" applyAlignment="1">
      <alignment horizontal="center"/>
    </xf>
    <xf numFmtId="0" fontId="3" fillId="0" borderId="6" xfId="4" applyFont="1" applyFill="1" applyBorder="1" applyAlignment="1">
      <alignment horizontal="center"/>
    </xf>
    <xf numFmtId="0" fontId="4" fillId="0" borderId="7" xfId="4" applyFont="1" applyFill="1" applyBorder="1" applyAlignment="1">
      <alignment horizontal="center"/>
    </xf>
    <xf numFmtId="3" fontId="3" fillId="0" borderId="0" xfId="11" applyNumberFormat="1" applyFont="1" applyFill="1" applyAlignment="1">
      <alignment horizontal="center"/>
    </xf>
    <xf numFmtId="164" fontId="3" fillId="0" borderId="0" xfId="6" applyNumberFormat="1" applyFont="1" applyFill="1" applyAlignment="1">
      <alignment horizontal="left"/>
    </xf>
    <xf numFmtId="169" fontId="3" fillId="0" borderId="0" xfId="8" applyNumberFormat="1" applyFont="1" applyFill="1" applyAlignment="1">
      <alignment horizontal="left"/>
    </xf>
    <xf numFmtId="168" fontId="3" fillId="0" borderId="0" xfId="8" applyNumberFormat="1" applyFont="1" applyFill="1" applyAlignment="1">
      <alignment horizontal="left"/>
    </xf>
    <xf numFmtId="164" fontId="3" fillId="0" borderId="0" xfId="7" applyNumberFormat="1" applyFont="1" applyFill="1" applyAlignment="1">
      <alignment horizontal="left"/>
    </xf>
    <xf numFmtId="164" fontId="3" fillId="0" borderId="0" xfId="8" applyNumberFormat="1" applyFont="1" applyFill="1" applyAlignment="1">
      <alignment horizontal="left"/>
    </xf>
    <xf numFmtId="3" fontId="3" fillId="0" borderId="0" xfId="10" applyNumberFormat="1" applyFont="1" applyFill="1" applyAlignment="1">
      <alignment horizontal="center"/>
    </xf>
    <xf numFmtId="0" fontId="3" fillId="0" borderId="0" xfId="11" applyFont="1" applyFill="1" applyAlignment="1">
      <alignment horizontal="left"/>
    </xf>
    <xf numFmtId="3" fontId="3" fillId="0" borderId="0" xfId="9" applyNumberFormat="1" applyFont="1" applyFill="1" applyBorder="1" applyAlignment="1">
      <alignment horizontal="center"/>
    </xf>
    <xf numFmtId="0" fontId="3" fillId="0" borderId="0" xfId="7" applyFont="1" applyFill="1"/>
    <xf numFmtId="0" fontId="3" fillId="0" borderId="0" xfId="4" applyFont="1" applyFill="1"/>
    <xf numFmtId="3" fontId="4" fillId="0" borderId="13" xfId="4" applyNumberFormat="1" applyFont="1" applyFill="1" applyBorder="1" applyAlignment="1">
      <alignment horizontal="center"/>
    </xf>
    <xf numFmtId="43" fontId="3" fillId="0" borderId="0" xfId="13" applyFont="1" applyFill="1" applyBorder="1"/>
    <xf numFmtId="0" fontId="3" fillId="0" borderId="0" xfId="17" applyFont="1" applyFill="1"/>
    <xf numFmtId="3" fontId="4" fillId="0" borderId="14" xfId="4" applyNumberFormat="1" applyFont="1" applyFill="1" applyBorder="1" applyAlignment="1">
      <alignment horizontal="center"/>
    </xf>
    <xf numFmtId="0" fontId="3" fillId="0" borderId="0" xfId="4" applyFont="1" applyFill="1" applyAlignment="1">
      <alignment horizontal="center"/>
    </xf>
    <xf numFmtId="3" fontId="4" fillId="0" borderId="15" xfId="4" applyNumberFormat="1" applyFont="1" applyFill="1" applyBorder="1" applyAlignment="1">
      <alignment horizontal="center"/>
    </xf>
    <xf numFmtId="165" fontId="3" fillId="0" borderId="0" xfId="14" applyNumberFormat="1" applyFont="1" applyFill="1" applyBorder="1"/>
    <xf numFmtId="49" fontId="3" fillId="0" borderId="0" xfId="6" applyNumberFormat="1" applyFont="1" applyFill="1" applyAlignment="1">
      <alignment horizontal="center"/>
    </xf>
    <xf numFmtId="0" fontId="3" fillId="0" borderId="0" xfId="6" applyFont="1" applyFill="1" applyAlignment="1">
      <alignment horizontal="right"/>
    </xf>
    <xf numFmtId="0" fontId="3" fillId="0" borderId="0" xfId="6" applyFont="1" applyFill="1"/>
    <xf numFmtId="3" fontId="3" fillId="0" borderId="0" xfId="6" applyNumberFormat="1" applyFont="1" applyFill="1" applyAlignment="1">
      <alignment horizontal="center"/>
    </xf>
    <xf numFmtId="0" fontId="3" fillId="0" borderId="0" xfId="6" applyFont="1" applyFill="1" applyAlignment="1">
      <alignment horizontal="center"/>
    </xf>
    <xf numFmtId="3" fontId="3" fillId="0" borderId="0" xfId="7" applyNumberFormat="1" applyFont="1" applyFill="1" applyAlignment="1">
      <alignment horizontal="center"/>
    </xf>
    <xf numFmtId="0" fontId="3" fillId="0" borderId="0" xfId="7" applyFont="1" applyFill="1" applyAlignment="1">
      <alignment horizontal="center"/>
    </xf>
    <xf numFmtId="0" fontId="3" fillId="0" borderId="0" xfId="18" applyFont="1" applyFill="1" applyAlignment="1">
      <alignment horizontal="center"/>
    </xf>
    <xf numFmtId="3" fontId="3" fillId="0" borderId="0" xfId="0" applyNumberFormat="1" applyFont="1"/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13" fillId="0" borderId="0" xfId="0" applyFont="1"/>
    <xf numFmtId="3" fontId="3" fillId="0" borderId="0" xfId="7" applyNumberFormat="1" applyFont="1" applyFill="1" applyAlignment="1">
      <alignment horizontal="left"/>
    </xf>
    <xf numFmtId="3" fontId="3" fillId="0" borderId="0" xfId="2" applyNumberFormat="1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16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indent="2"/>
    </xf>
    <xf numFmtId="3" fontId="3" fillId="0" borderId="11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0" xfId="18" applyFont="1" applyFill="1"/>
    <xf numFmtId="3" fontId="3" fillId="0" borderId="0" xfId="18" applyNumberFormat="1" applyFont="1" applyFill="1" applyAlignment="1">
      <alignment horizontal="center"/>
    </xf>
    <xf numFmtId="0" fontId="8" fillId="0" borderId="0" xfId="0" applyFont="1"/>
    <xf numFmtId="0" fontId="4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5" xfId="4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17" xfId="0" applyFont="1" applyBorder="1"/>
    <xf numFmtId="3" fontId="3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/>
    </xf>
    <xf numFmtId="1" fontId="0" fillId="0" borderId="0" xfId="0" applyNumberFormat="1"/>
    <xf numFmtId="0" fontId="9" fillId="0" borderId="0" xfId="0" applyFont="1"/>
    <xf numFmtId="9" fontId="3" fillId="0" borderId="0" xfId="0" applyNumberFormat="1" applyFont="1" applyAlignment="1">
      <alignment horizontal="center"/>
    </xf>
    <xf numFmtId="0" fontId="11" fillId="0" borderId="0" xfId="0" applyFont="1"/>
    <xf numFmtId="3" fontId="3" fillId="0" borderId="0" xfId="0" quotePrefix="1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12" applyFont="1" applyAlignment="1">
      <alignment horizontal="center"/>
    </xf>
    <xf numFmtId="0" fontId="6" fillId="0" borderId="0" xfId="12" applyFont="1" applyAlignment="1">
      <alignment horizontal="center"/>
    </xf>
    <xf numFmtId="3" fontId="3" fillId="0" borderId="0" xfId="12" applyNumberFormat="1" applyFont="1" applyAlignment="1">
      <alignment horizontal="center"/>
    </xf>
    <xf numFmtId="0" fontId="3" fillId="0" borderId="0" xfId="12" applyFont="1" applyAlignment="1">
      <alignment horizontal="center"/>
    </xf>
    <xf numFmtId="3" fontId="14" fillId="0" borderId="0" xfId="12" applyNumberFormat="1" applyFont="1" applyAlignment="1">
      <alignment horizontal="center" vertical="center"/>
    </xf>
    <xf numFmtId="0" fontId="14" fillId="0" borderId="0" xfId="12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6" applyFont="1" applyFill="1" applyBorder="1" applyAlignment="1">
      <alignment horizontal="center" vertical="center"/>
    </xf>
    <xf numFmtId="0" fontId="4" fillId="0" borderId="16" xfId="6" applyFont="1" applyFill="1" applyBorder="1" applyAlignment="1">
      <alignment horizontal="center" vertical="center"/>
    </xf>
    <xf numFmtId="0" fontId="4" fillId="0" borderId="10" xfId="6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</cellXfs>
  <cellStyles count="19">
    <cellStyle name="Comma" xfId="1" builtinId="3"/>
    <cellStyle name="Comma 2" xfId="9" xr:uid="{00000000-0005-0000-0000-000001000000}"/>
    <cellStyle name="Comma 2 2" xfId="15" xr:uid="{423EEFAA-2984-49AD-80A6-796FE6ADED81}"/>
    <cellStyle name="Comma 3 2" xfId="13" xr:uid="{00583994-A861-41A5-9769-BA2127E177DA}"/>
    <cellStyle name="Normal" xfId="0" builtinId="0"/>
    <cellStyle name="Normal 2" xfId="8" xr:uid="{00000000-0005-0000-0000-000003000000}"/>
    <cellStyle name="Normal 3" xfId="3" xr:uid="{00000000-0005-0000-0000-000004000000}"/>
    <cellStyle name="Normal 3 2 2" xfId="12" xr:uid="{0CB43ED4-E7A8-45A6-B8FE-8A12E3E0B881}"/>
    <cellStyle name="Normal 4" xfId="16" xr:uid="{CACEAC2A-E347-4F5D-920B-695DFD07854E}"/>
    <cellStyle name="Normal_ANC Completed Request" xfId="5" xr:uid="{00000000-0005-0000-0000-000005000000}"/>
    <cellStyle name="Normal_Copy of ASUJ" xfId="4" xr:uid="{00000000-0005-0000-0000-000006000000}"/>
    <cellStyle name="Normal_Form A" xfId="6" xr:uid="{00000000-0005-0000-0000-000007000000}"/>
    <cellStyle name="Normal_non classified form A" xfId="17" xr:uid="{9F56ACA6-CF41-4187-A2D8-3282D96188C9}"/>
    <cellStyle name="Normal_UA Fund Form A" xfId="7" xr:uid="{00000000-0005-0000-0000-000008000000}"/>
    <cellStyle name="Normal_UAFS Form A" xfId="18" xr:uid="{8D43AA71-1EF8-489E-88D0-22F4AA883A3C}"/>
    <cellStyle name="Normal_UAPB" xfId="11" xr:uid="{00000000-0005-0000-0000-000009000000}"/>
    <cellStyle name="Normal_UCA" xfId="10" xr:uid="{00000000-0005-0000-0000-00000A000000}"/>
    <cellStyle name="Percent" xfId="2" builtinId="5"/>
    <cellStyle name="Percent 2 2" xfId="14" xr:uid="{1649BEE2-6C9B-4637-9628-DDA8250B102E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171</xdr:row>
      <xdr:rowOff>0</xdr:rowOff>
    </xdr:from>
    <xdr:to>
      <xdr:col>3</xdr:col>
      <xdr:colOff>733425</xdr:colOff>
      <xdr:row>172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3480B9C-711A-4936-9D71-6179A7C94CBF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733425</xdr:colOff>
      <xdr:row>172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29E2A61-900C-4C56-8CD9-1F64A248CD8E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733425</xdr:colOff>
      <xdr:row>172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4F70B286-EA12-4A77-99A5-B21E05B63C3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733425</xdr:colOff>
      <xdr:row>172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3A37CE1-0C2A-4CEA-BCA6-38C914FA27CC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4760945-065E-4881-9599-604940DB8072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0F951ADE-2240-41C8-A478-34368F6D9C4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8AC57721-CE1E-4CDF-B1DB-A89B6B5D78B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E98BECC2-5DA0-4DD5-82AA-2DD56B3B4C25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69FFF96-09DF-4884-A637-311136491BBA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C544B9D9-D73F-49DA-A05F-33A7762A37FA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8FB5BC84-7948-4EFC-8362-0B3C1B617A84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DAF02413-61F9-40F2-95E5-6F3300BBDB2B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542925</xdr:colOff>
      <xdr:row>108</xdr:row>
      <xdr:rowOff>0</xdr:rowOff>
    </xdr:from>
    <xdr:ext cx="190500" cy="25717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4B6DD9D-8BF7-4CE7-88D0-877AA08001B0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190500" cy="25717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DE09EA9-0D8D-4B25-8550-595D0DB6CDDC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190500" cy="2571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558080BC-DD5B-4DD7-8609-D8157C42426E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190500" cy="25717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3E8C6884-95DD-4B0F-81A3-09153FF422D7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9768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C4091F0-0AAA-404E-8F92-E8DCFE406E9D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9768"/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42B94C2B-5268-44F8-94E3-22758C1BBB66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9768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DDD4535F-93F3-463C-BB1A-0B0DB70EA647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9768"/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id="{D9F00A3B-143F-44C1-8014-0719F4E6B06A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2420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7DB21B1-11DA-41C5-B285-91BA7A38DA84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2420"/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id="{B2794010-E90A-40B7-BE88-F91EEF08C52C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2420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93632D9D-AE53-45E4-95CC-083E5DEA8366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2420"/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08315A3F-3AB1-4E63-9DBC-AEB22E19D8AD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67"/>
  <sheetViews>
    <sheetView tabSelected="1" view="pageBreakPreview" zoomScaleNormal="100" zoomScaleSheetLayoutView="100" workbookViewId="0">
      <pane ySplit="10" topLeftCell="A11" activePane="bottomLeft" state="frozen"/>
      <selection pane="bottomLeft" activeCell="Q460" activeCellId="5" sqref="G460 I460 K460 M460 O460 Q460"/>
    </sheetView>
  </sheetViews>
  <sheetFormatPr defaultColWidth="14.5703125" defaultRowHeight="12.75" customHeight="1" x14ac:dyDescent="0.25"/>
  <cols>
    <col min="1" max="1" width="7" style="76" customWidth="1"/>
    <col min="2" max="2" width="6.42578125" style="57" customWidth="1"/>
    <col min="3" max="3" width="3.42578125" style="51" customWidth="1"/>
    <col min="4" max="4" width="50.5703125" style="51" bestFit="1" customWidth="1"/>
    <col min="5" max="5" width="7.28515625" style="56" customWidth="1"/>
    <col min="6" max="6" width="16" style="56" customWidth="1"/>
    <col min="7" max="7" width="7.28515625" style="56" customWidth="1"/>
    <col min="8" max="8" width="16" style="51" customWidth="1"/>
    <col min="9" max="9" width="7.28515625" style="56" customWidth="1"/>
    <col min="10" max="10" width="16" style="51" customWidth="1"/>
    <col min="11" max="11" width="7.28515625" style="56" customWidth="1"/>
    <col min="12" max="12" width="16" style="56" customWidth="1"/>
    <col min="13" max="13" width="7.28515625" style="56" customWidth="1"/>
    <col min="14" max="14" width="16" style="56" customWidth="1"/>
    <col min="15" max="15" width="7.28515625" style="56" customWidth="1"/>
    <col min="16" max="16" width="16" style="56" customWidth="1"/>
    <col min="17" max="17" width="7.28515625" style="56" customWidth="1"/>
    <col min="18" max="18" width="16" style="56" customWidth="1"/>
    <col min="19" max="19" width="5.28515625" style="51" bestFit="1" customWidth="1"/>
    <col min="21" max="21" width="17.28515625" style="51" bestFit="1" customWidth="1"/>
    <col min="22" max="22" width="20.85546875" style="51" bestFit="1" customWidth="1"/>
    <col min="23" max="23" width="20.42578125" style="51" bestFit="1" customWidth="1"/>
    <col min="24" max="16384" width="14.5703125" style="51"/>
  </cols>
  <sheetData>
    <row r="1" spans="1:21" ht="12.7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1" ht="12.75" customHeight="1" x14ac:dyDescent="0.25">
      <c r="A2" s="96" t="s">
        <v>343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21" ht="12.75" customHeight="1" thickBot="1" x14ac:dyDescent="0.3">
      <c r="A3" s="52"/>
      <c r="B3" s="53"/>
      <c r="C3" s="53"/>
      <c r="D3" s="54"/>
      <c r="E3" s="55"/>
      <c r="F3" s="55"/>
      <c r="H3" s="55"/>
      <c r="J3" s="55"/>
    </row>
    <row r="4" spans="1:21" ht="12.75" customHeight="1" x14ac:dyDescent="0.25">
      <c r="A4" s="13"/>
      <c r="B4" s="1"/>
      <c r="C4" s="1"/>
      <c r="D4" s="14"/>
      <c r="E4" s="14"/>
      <c r="F4" s="2"/>
      <c r="G4" s="14"/>
      <c r="H4" s="2"/>
      <c r="I4" s="14"/>
      <c r="J4" s="2"/>
      <c r="K4" s="14"/>
      <c r="L4" s="2"/>
      <c r="M4" s="14"/>
      <c r="N4" s="2"/>
      <c r="O4" s="14"/>
      <c r="P4" s="2" t="s">
        <v>1</v>
      </c>
      <c r="Q4" s="14"/>
      <c r="R4" s="3" t="s">
        <v>1</v>
      </c>
    </row>
    <row r="5" spans="1:21" ht="12.75" customHeight="1" x14ac:dyDescent="0.25">
      <c r="A5" s="15"/>
      <c r="B5" s="17"/>
      <c r="C5" s="17"/>
      <c r="D5" s="16"/>
      <c r="E5" s="18"/>
      <c r="F5" s="19" t="s">
        <v>2</v>
      </c>
      <c r="G5" s="20"/>
      <c r="H5" s="19" t="s">
        <v>3</v>
      </c>
      <c r="I5" s="20"/>
      <c r="J5" s="19" t="s">
        <v>4</v>
      </c>
      <c r="K5" s="20"/>
      <c r="L5" s="16" t="s">
        <v>5</v>
      </c>
      <c r="M5" s="20"/>
      <c r="N5" s="16" t="s">
        <v>5</v>
      </c>
      <c r="O5" s="20"/>
      <c r="P5" s="16" t="s">
        <v>6</v>
      </c>
      <c r="Q5" s="20"/>
      <c r="R5" s="75" t="s">
        <v>6</v>
      </c>
    </row>
    <row r="6" spans="1:21" s="54" customFormat="1" x14ac:dyDescent="0.2">
      <c r="A6" s="21" t="s">
        <v>7</v>
      </c>
      <c r="B6" s="17" t="s">
        <v>8</v>
      </c>
      <c r="C6" s="22"/>
      <c r="D6" s="16" t="s">
        <v>9</v>
      </c>
      <c r="E6" s="18"/>
      <c r="F6" s="19" t="s">
        <v>276</v>
      </c>
      <c r="G6" s="20"/>
      <c r="H6" s="19" t="s">
        <v>275</v>
      </c>
      <c r="I6" s="20"/>
      <c r="J6" s="19" t="s">
        <v>276</v>
      </c>
      <c r="K6" s="16"/>
      <c r="L6" s="19" t="s">
        <v>344</v>
      </c>
      <c r="M6" s="16"/>
      <c r="N6" s="19" t="s">
        <v>345</v>
      </c>
      <c r="O6" s="16"/>
      <c r="P6" s="19" t="s">
        <v>344</v>
      </c>
      <c r="Q6" s="16"/>
      <c r="R6" s="75" t="s">
        <v>345</v>
      </c>
    </row>
    <row r="7" spans="1:21" s="54" customFormat="1" ht="12.75" customHeight="1" x14ac:dyDescent="0.2">
      <c r="A7" s="21" t="s">
        <v>10</v>
      </c>
      <c r="B7" s="17" t="s">
        <v>11</v>
      </c>
      <c r="C7" s="17"/>
      <c r="D7" s="16" t="s">
        <v>12</v>
      </c>
      <c r="E7" s="16" t="s">
        <v>11</v>
      </c>
      <c r="F7" s="19" t="s">
        <v>13</v>
      </c>
      <c r="G7" s="16" t="s">
        <v>14</v>
      </c>
      <c r="H7" s="19" t="s">
        <v>13</v>
      </c>
      <c r="I7" s="16" t="s">
        <v>11</v>
      </c>
      <c r="J7" s="19" t="s">
        <v>13</v>
      </c>
      <c r="K7" s="16" t="s">
        <v>11</v>
      </c>
      <c r="L7" s="19" t="s">
        <v>13</v>
      </c>
      <c r="M7" s="16" t="s">
        <v>11</v>
      </c>
      <c r="N7" s="19" t="s">
        <v>13</v>
      </c>
      <c r="O7" s="16" t="s">
        <v>11</v>
      </c>
      <c r="P7" s="19" t="s">
        <v>13</v>
      </c>
      <c r="Q7" s="16" t="s">
        <v>11</v>
      </c>
      <c r="R7" s="4" t="s">
        <v>13</v>
      </c>
    </row>
    <row r="8" spans="1:21" s="54" customFormat="1" ht="12.75" customHeight="1" thickBot="1" x14ac:dyDescent="0.25">
      <c r="A8" s="23"/>
      <c r="B8" s="5"/>
      <c r="C8" s="5"/>
      <c r="D8" s="24"/>
      <c r="E8" s="24"/>
      <c r="F8" s="6"/>
      <c r="G8" s="24"/>
      <c r="H8" s="6"/>
      <c r="I8" s="24"/>
      <c r="J8" s="6"/>
      <c r="K8" s="24"/>
      <c r="L8" s="6"/>
      <c r="M8" s="24"/>
      <c r="N8" s="6"/>
      <c r="O8" s="24"/>
      <c r="P8" s="6"/>
      <c r="Q8" s="24"/>
      <c r="R8" s="7"/>
      <c r="S8" s="8">
        <v>2.4E-2</v>
      </c>
    </row>
    <row r="9" spans="1:21" ht="12.75" customHeight="1" thickBot="1" x14ac:dyDescent="0.3"/>
    <row r="10" spans="1:21" ht="12.75" customHeight="1" thickBot="1" x14ac:dyDescent="0.3">
      <c r="D10" s="77" t="s">
        <v>15</v>
      </c>
      <c r="E10" s="78"/>
    </row>
    <row r="12" spans="1:21" s="54" customFormat="1" ht="12.75" customHeight="1" x14ac:dyDescent="0.2">
      <c r="A12" s="55"/>
      <c r="B12" s="57"/>
      <c r="D12" s="54" t="s">
        <v>16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1:21" s="54" customFormat="1" ht="12.75" customHeight="1" x14ac:dyDescent="0.2">
      <c r="A13" s="55"/>
      <c r="B13" s="57"/>
      <c r="D13" s="54" t="s">
        <v>17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1:21" s="54" customFormat="1" ht="12.75" customHeight="1" x14ac:dyDescent="0.2">
      <c r="A14" s="55"/>
      <c r="B14" s="57">
        <v>1</v>
      </c>
      <c r="D14" s="54" t="s">
        <v>18</v>
      </c>
      <c r="E14" s="56">
        <v>1</v>
      </c>
      <c r="F14" s="56">
        <v>707619.34214461653</v>
      </c>
      <c r="G14" s="79"/>
      <c r="H14" s="56"/>
      <c r="I14" s="79"/>
      <c r="J14" s="80"/>
      <c r="K14" s="56"/>
      <c r="L14" s="56">
        <f t="shared" ref="L14:L77" si="0">F14*(1+$S$8)</f>
        <v>724602.20635608735</v>
      </c>
      <c r="M14" s="56"/>
      <c r="N14" s="56">
        <f t="shared" ref="N14:N29" si="1">L14*(1+$S$8)</f>
        <v>741992.65930863342</v>
      </c>
      <c r="O14" s="56"/>
      <c r="P14" s="56"/>
      <c r="Q14" s="79"/>
      <c r="R14" s="56"/>
      <c r="S14" s="58"/>
      <c r="T14" s="51"/>
    </row>
    <row r="15" spans="1:21" s="54" customFormat="1" ht="12.75" customHeight="1" x14ac:dyDescent="0.2">
      <c r="A15" s="55"/>
      <c r="B15" s="57">
        <v>2</v>
      </c>
      <c r="D15" s="54" t="s">
        <v>19</v>
      </c>
      <c r="E15" s="56">
        <v>1</v>
      </c>
      <c r="F15" s="56">
        <v>498930.54961832426</v>
      </c>
      <c r="G15" s="79"/>
      <c r="H15" s="56"/>
      <c r="I15" s="79"/>
      <c r="J15" s="80"/>
      <c r="K15" s="56"/>
      <c r="L15" s="56">
        <f t="shared" si="0"/>
        <v>510904.88280916406</v>
      </c>
      <c r="M15" s="56"/>
      <c r="N15" s="56">
        <f t="shared" si="1"/>
        <v>523166.599996584</v>
      </c>
      <c r="O15" s="56"/>
      <c r="P15" s="56"/>
      <c r="Q15" s="79"/>
      <c r="R15" s="56"/>
      <c r="S15" s="58"/>
      <c r="T15" s="51"/>
    </row>
    <row r="16" spans="1:21" s="54" customFormat="1" ht="12.75" customHeight="1" x14ac:dyDescent="0.2">
      <c r="A16" s="55"/>
      <c r="B16" s="57">
        <v>3</v>
      </c>
      <c r="D16" s="54" t="s">
        <v>20</v>
      </c>
      <c r="E16" s="56">
        <v>1</v>
      </c>
      <c r="F16" s="56">
        <v>481620.59389683133</v>
      </c>
      <c r="G16" s="79"/>
      <c r="H16" s="56"/>
      <c r="I16" s="79"/>
      <c r="J16" s="80"/>
      <c r="K16" s="56"/>
      <c r="L16" s="56">
        <f t="shared" si="0"/>
        <v>493179.48815035529</v>
      </c>
      <c r="M16" s="56"/>
      <c r="N16" s="56">
        <f t="shared" si="1"/>
        <v>505015.79586596385</v>
      </c>
      <c r="O16" s="56"/>
      <c r="P16" s="56"/>
      <c r="Q16" s="79"/>
      <c r="R16" s="56"/>
      <c r="S16" s="58"/>
      <c r="T16" s="51"/>
      <c r="U16" s="51"/>
    </row>
    <row r="17" spans="1:22" s="54" customFormat="1" ht="12.75" customHeight="1" x14ac:dyDescent="0.2">
      <c r="A17" s="55"/>
      <c r="B17" s="57">
        <v>4</v>
      </c>
      <c r="D17" s="54" t="s">
        <v>21</v>
      </c>
      <c r="E17" s="56">
        <v>12</v>
      </c>
      <c r="F17" s="56">
        <v>407029.74714947765</v>
      </c>
      <c r="G17" s="79"/>
      <c r="H17" s="56"/>
      <c r="I17" s="79"/>
      <c r="J17" s="80"/>
      <c r="K17" s="56"/>
      <c r="L17" s="56">
        <f t="shared" si="0"/>
        <v>416798.46108106512</v>
      </c>
      <c r="M17" s="56"/>
      <c r="N17" s="56">
        <f t="shared" si="1"/>
        <v>426801.62414701068</v>
      </c>
      <c r="O17" s="56"/>
      <c r="P17" s="56"/>
      <c r="Q17" s="79"/>
      <c r="R17" s="56"/>
      <c r="S17" s="58"/>
      <c r="T17" s="51"/>
    </row>
    <row r="18" spans="1:22" s="54" customFormat="1" ht="12.75" customHeight="1" x14ac:dyDescent="0.2">
      <c r="A18" s="55"/>
      <c r="B18" s="57">
        <v>5</v>
      </c>
      <c r="D18" s="54" t="s">
        <v>22</v>
      </c>
      <c r="E18" s="56">
        <v>3</v>
      </c>
      <c r="F18" s="56">
        <v>398216.52554515266</v>
      </c>
      <c r="G18" s="79"/>
      <c r="H18" s="56"/>
      <c r="I18" s="56"/>
      <c r="J18" s="56"/>
      <c r="K18" s="56"/>
      <c r="L18" s="56">
        <f t="shared" si="0"/>
        <v>407773.72215823631</v>
      </c>
      <c r="M18" s="56"/>
      <c r="N18" s="56">
        <f t="shared" si="1"/>
        <v>417560.29149003397</v>
      </c>
      <c r="O18" s="56"/>
      <c r="P18" s="56"/>
      <c r="Q18" s="79"/>
      <c r="R18" s="56"/>
      <c r="S18" s="58"/>
      <c r="T18" s="51"/>
      <c r="U18" s="51"/>
    </row>
    <row r="19" spans="1:22" s="54" customFormat="1" ht="12.75" customHeight="1" x14ac:dyDescent="0.2">
      <c r="A19" s="55"/>
      <c r="B19" s="57">
        <v>6</v>
      </c>
      <c r="D19" s="54" t="s">
        <v>23</v>
      </c>
      <c r="E19" s="56">
        <v>11</v>
      </c>
      <c r="F19" s="56">
        <v>398215.90185508505</v>
      </c>
      <c r="G19" s="79"/>
      <c r="H19" s="56"/>
      <c r="I19" s="56"/>
      <c r="J19" s="56"/>
      <c r="K19" s="56"/>
      <c r="L19" s="56">
        <f t="shared" si="0"/>
        <v>407773.08349960711</v>
      </c>
      <c r="M19" s="56"/>
      <c r="N19" s="56">
        <f t="shared" si="1"/>
        <v>417559.63750359771</v>
      </c>
      <c r="O19" s="56"/>
      <c r="P19" s="56"/>
      <c r="Q19" s="79"/>
      <c r="R19" s="56"/>
      <c r="S19" s="58"/>
      <c r="T19" s="51"/>
    </row>
    <row r="20" spans="1:22" s="54" customFormat="1" ht="12.75" customHeight="1" x14ac:dyDescent="0.2">
      <c r="A20" s="55"/>
      <c r="B20" s="57">
        <v>7</v>
      </c>
      <c r="D20" s="54" t="s">
        <v>24</v>
      </c>
      <c r="E20" s="56">
        <v>8</v>
      </c>
      <c r="F20" s="56">
        <v>398215.90185508505</v>
      </c>
      <c r="G20" s="79"/>
      <c r="H20" s="56"/>
      <c r="I20" s="56"/>
      <c r="J20" s="56"/>
      <c r="K20" s="56"/>
      <c r="L20" s="56">
        <f t="shared" si="0"/>
        <v>407773.08349960711</v>
      </c>
      <c r="M20" s="56"/>
      <c r="N20" s="56">
        <f t="shared" si="1"/>
        <v>417559.63750359771</v>
      </c>
      <c r="O20" s="56"/>
      <c r="P20" s="56"/>
      <c r="Q20" s="79"/>
      <c r="R20" s="56"/>
      <c r="S20" s="58"/>
      <c r="T20" s="51"/>
      <c r="U20" s="51"/>
    </row>
    <row r="21" spans="1:22" s="54" customFormat="1" ht="12.75" customHeight="1" x14ac:dyDescent="0.2">
      <c r="A21" s="55"/>
      <c r="B21" s="57">
        <v>8</v>
      </c>
      <c r="D21" s="54" t="s">
        <v>25</v>
      </c>
      <c r="E21" s="56">
        <v>6</v>
      </c>
      <c r="F21" s="56">
        <v>389919.7372331043</v>
      </c>
      <c r="G21" s="79"/>
      <c r="H21" s="56"/>
      <c r="I21" s="56"/>
      <c r="J21" s="56"/>
      <c r="K21" s="56"/>
      <c r="L21" s="56">
        <f t="shared" si="0"/>
        <v>399277.81092669879</v>
      </c>
      <c r="M21" s="56"/>
      <c r="N21" s="56">
        <f t="shared" si="1"/>
        <v>408860.47838893958</v>
      </c>
      <c r="O21" s="56"/>
      <c r="P21" s="56"/>
      <c r="Q21" s="79"/>
      <c r="R21" s="56"/>
      <c r="S21" s="58"/>
      <c r="T21" s="51"/>
    </row>
    <row r="22" spans="1:22" s="54" customFormat="1" ht="12.75" customHeight="1" x14ac:dyDescent="0.2">
      <c r="A22" s="55"/>
      <c r="B22" s="57">
        <v>9</v>
      </c>
      <c r="D22" s="54" t="s">
        <v>26</v>
      </c>
      <c r="E22" s="56">
        <v>28</v>
      </c>
      <c r="F22" s="56">
        <v>365031.24336716143</v>
      </c>
      <c r="G22" s="79"/>
      <c r="H22" s="56"/>
      <c r="I22" s="56"/>
      <c r="J22" s="56"/>
      <c r="K22" s="56"/>
      <c r="L22" s="56">
        <f t="shared" si="0"/>
        <v>373791.99320797331</v>
      </c>
      <c r="M22" s="56"/>
      <c r="N22" s="56">
        <f t="shared" si="1"/>
        <v>382763.00104496465</v>
      </c>
      <c r="O22" s="56"/>
      <c r="P22" s="56"/>
      <c r="Q22" s="79"/>
      <c r="R22" s="56"/>
      <c r="S22" s="58"/>
      <c r="T22" s="51"/>
    </row>
    <row r="23" spans="1:22" s="54" customFormat="1" ht="12.75" customHeight="1" x14ac:dyDescent="0.2">
      <c r="A23" s="55"/>
      <c r="B23" s="57">
        <v>10</v>
      </c>
      <c r="D23" s="54" t="s">
        <v>27</v>
      </c>
      <c r="E23" s="56">
        <v>18</v>
      </c>
      <c r="F23" s="56">
        <v>348438.91412319953</v>
      </c>
      <c r="G23" s="79"/>
      <c r="H23" s="56"/>
      <c r="I23" s="56"/>
      <c r="J23" s="56"/>
      <c r="K23" s="56"/>
      <c r="L23" s="56">
        <f t="shared" si="0"/>
        <v>356801.44806215633</v>
      </c>
      <c r="M23" s="56"/>
      <c r="N23" s="56">
        <f t="shared" si="1"/>
        <v>365364.68281564809</v>
      </c>
      <c r="O23" s="56"/>
      <c r="P23" s="56"/>
      <c r="Q23" s="79"/>
      <c r="R23" s="56"/>
      <c r="S23" s="58"/>
      <c r="T23" s="51"/>
      <c r="U23" s="51"/>
    </row>
    <row r="24" spans="1:22" s="54" customFormat="1" ht="12.75" customHeight="1" x14ac:dyDescent="0.2">
      <c r="A24" s="55"/>
      <c r="B24" s="57">
        <v>11</v>
      </c>
      <c r="D24" s="54" t="s">
        <v>28</v>
      </c>
      <c r="E24" s="56">
        <v>16</v>
      </c>
      <c r="F24" s="56">
        <v>331846.58487923752</v>
      </c>
      <c r="G24" s="79"/>
      <c r="H24" s="56"/>
      <c r="I24" s="56"/>
      <c r="J24" s="56"/>
      <c r="K24" s="56"/>
      <c r="L24" s="56">
        <f t="shared" si="0"/>
        <v>339810.90291633923</v>
      </c>
      <c r="M24" s="56"/>
      <c r="N24" s="56">
        <f t="shared" si="1"/>
        <v>347966.36458633136</v>
      </c>
      <c r="O24" s="56"/>
      <c r="P24" s="56"/>
      <c r="Q24" s="79"/>
      <c r="R24" s="56"/>
      <c r="S24" s="58"/>
      <c r="T24" s="51"/>
    </row>
    <row r="25" spans="1:22" s="54" customFormat="1" ht="12.75" customHeight="1" x14ac:dyDescent="0.2">
      <c r="A25" s="55"/>
      <c r="B25" s="57">
        <v>12</v>
      </c>
      <c r="D25" s="54" t="s">
        <v>29</v>
      </c>
      <c r="E25" s="55">
        <v>3</v>
      </c>
      <c r="F25" s="56">
        <v>331845.94663641701</v>
      </c>
      <c r="G25" s="79"/>
      <c r="H25" s="56"/>
      <c r="I25" s="56"/>
      <c r="J25" s="56"/>
      <c r="K25" s="55"/>
      <c r="L25" s="56">
        <f t="shared" si="0"/>
        <v>339810.24935569102</v>
      </c>
      <c r="M25" s="55"/>
      <c r="N25" s="56">
        <f t="shared" si="1"/>
        <v>347965.69534022763</v>
      </c>
      <c r="O25" s="55"/>
      <c r="P25" s="56"/>
      <c r="Q25" s="79"/>
      <c r="R25" s="56"/>
      <c r="S25" s="58"/>
      <c r="T25" s="51"/>
      <c r="U25" s="51"/>
    </row>
    <row r="26" spans="1:22" s="54" customFormat="1" ht="12.75" customHeight="1" x14ac:dyDescent="0.2">
      <c r="A26" s="55"/>
      <c r="B26" s="57">
        <v>13</v>
      </c>
      <c r="D26" s="54" t="s">
        <v>30</v>
      </c>
      <c r="E26" s="56">
        <v>11</v>
      </c>
      <c r="F26" s="56">
        <v>298661.9263913139</v>
      </c>
      <c r="G26" s="79"/>
      <c r="H26" s="56"/>
      <c r="I26" s="56"/>
      <c r="J26" s="56"/>
      <c r="K26" s="56"/>
      <c r="L26" s="56">
        <f t="shared" si="0"/>
        <v>305829.81262470543</v>
      </c>
      <c r="M26" s="56"/>
      <c r="N26" s="56">
        <f t="shared" si="1"/>
        <v>313169.72812769836</v>
      </c>
      <c r="O26" s="56"/>
      <c r="P26" s="56"/>
      <c r="Q26" s="79"/>
      <c r="R26" s="56"/>
      <c r="S26" s="58"/>
      <c r="T26" s="51"/>
      <c r="U26" s="51"/>
      <c r="V26" s="51"/>
    </row>
    <row r="27" spans="1:22" s="54" customFormat="1" ht="12.75" customHeight="1" x14ac:dyDescent="0.2">
      <c r="A27" s="55"/>
      <c r="B27" s="57">
        <v>14</v>
      </c>
      <c r="D27" s="54" t="s">
        <v>31</v>
      </c>
      <c r="E27" s="56">
        <v>8</v>
      </c>
      <c r="F27" s="56">
        <v>251875.28021041836</v>
      </c>
      <c r="G27" s="79"/>
      <c r="H27" s="56"/>
      <c r="I27" s="56"/>
      <c r="J27" s="56"/>
      <c r="K27" s="56"/>
      <c r="L27" s="56">
        <f t="shared" si="0"/>
        <v>257920.28693546841</v>
      </c>
      <c r="M27" s="56"/>
      <c r="N27" s="56">
        <f t="shared" si="1"/>
        <v>264110.37382191967</v>
      </c>
      <c r="O27" s="56"/>
      <c r="P27" s="56"/>
      <c r="Q27" s="79"/>
      <c r="R27" s="56"/>
      <c r="S27" s="58"/>
      <c r="T27" s="51"/>
    </row>
    <row r="28" spans="1:22" s="54" customFormat="1" ht="12.75" customHeight="1" x14ac:dyDescent="0.2">
      <c r="A28" s="55"/>
      <c r="B28" s="57">
        <v>15</v>
      </c>
      <c r="D28" s="54" t="s">
        <v>32</v>
      </c>
      <c r="E28" s="56">
        <v>1</v>
      </c>
      <c r="F28" s="56">
        <v>251312.24519035753</v>
      </c>
      <c r="G28" s="79"/>
      <c r="H28" s="56"/>
      <c r="I28" s="56"/>
      <c r="J28" s="56"/>
      <c r="K28" s="56"/>
      <c r="L28" s="56">
        <f t="shared" si="0"/>
        <v>257343.73907492612</v>
      </c>
      <c r="M28" s="56"/>
      <c r="N28" s="56">
        <f t="shared" si="1"/>
        <v>263519.98881272436</v>
      </c>
      <c r="O28" s="56"/>
      <c r="P28" s="56"/>
      <c r="Q28" s="79"/>
      <c r="R28" s="56"/>
      <c r="S28" s="58"/>
      <c r="T28" s="51"/>
    </row>
    <row r="29" spans="1:22" s="54" customFormat="1" ht="12.75" customHeight="1" x14ac:dyDescent="0.2">
      <c r="A29" s="55"/>
      <c r="B29" s="57">
        <v>16</v>
      </c>
      <c r="D29" s="54" t="s">
        <v>33</v>
      </c>
      <c r="E29" s="56">
        <v>46</v>
      </c>
      <c r="F29" s="56">
        <v>230633.22009245344</v>
      </c>
      <c r="G29" s="79"/>
      <c r="H29" s="56"/>
      <c r="I29" s="56"/>
      <c r="J29" s="56"/>
      <c r="K29" s="56"/>
      <c r="L29" s="56">
        <f t="shared" si="0"/>
        <v>236168.41737467234</v>
      </c>
      <c r="M29" s="56"/>
      <c r="N29" s="56">
        <f t="shared" si="1"/>
        <v>241836.45939166448</v>
      </c>
      <c r="O29" s="56"/>
      <c r="P29" s="56"/>
      <c r="Q29" s="79"/>
      <c r="R29" s="56"/>
      <c r="S29" s="58"/>
      <c r="T29" s="51"/>
    </row>
    <row r="30" spans="1:22" s="54" customFormat="1" ht="12.75" customHeight="1" x14ac:dyDescent="0.2">
      <c r="A30" s="55"/>
      <c r="B30" s="57">
        <v>17</v>
      </c>
      <c r="D30" s="58" t="s">
        <v>338</v>
      </c>
      <c r="E30" s="56">
        <v>864</v>
      </c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79"/>
      <c r="R30" s="56"/>
      <c r="S30" s="81"/>
      <c r="T30" s="51"/>
    </row>
    <row r="31" spans="1:22" s="54" customFormat="1" ht="12.75" customHeight="1" x14ac:dyDescent="0.2">
      <c r="A31" s="55"/>
      <c r="B31" s="57"/>
      <c r="D31" s="58" t="s">
        <v>34</v>
      </c>
      <c r="E31" s="55"/>
      <c r="F31" s="56">
        <v>306958.0910132947</v>
      </c>
      <c r="G31" s="79"/>
      <c r="H31" s="56"/>
      <c r="I31" s="56"/>
      <c r="J31" s="56"/>
      <c r="K31" s="55"/>
      <c r="L31" s="56">
        <f t="shared" si="0"/>
        <v>314325.08519761381</v>
      </c>
      <c r="M31" s="55"/>
      <c r="N31" s="56">
        <f t="shared" ref="N31:N39" si="2">L31*(1+$S$8)</f>
        <v>321868.88724235655</v>
      </c>
      <c r="O31" s="55"/>
      <c r="P31" s="56"/>
      <c r="Q31" s="56"/>
      <c r="R31" s="56"/>
      <c r="S31" s="58"/>
      <c r="T31" s="51"/>
      <c r="U31" s="51"/>
      <c r="V31" s="51"/>
    </row>
    <row r="32" spans="1:22" s="54" customFormat="1" ht="12.75" customHeight="1" x14ac:dyDescent="0.2">
      <c r="A32" s="55"/>
      <c r="B32" s="57"/>
      <c r="D32" s="58" t="s">
        <v>35</v>
      </c>
      <c r="E32" s="56"/>
      <c r="F32" s="56">
        <v>265477.26790339011</v>
      </c>
      <c r="G32" s="79"/>
      <c r="H32" s="56"/>
      <c r="I32" s="56"/>
      <c r="J32" s="56"/>
      <c r="K32" s="56"/>
      <c r="L32" s="56">
        <f t="shared" si="0"/>
        <v>271848.72233307146</v>
      </c>
      <c r="M32" s="56"/>
      <c r="N32" s="56">
        <f t="shared" si="2"/>
        <v>278373.09166906518</v>
      </c>
      <c r="O32" s="56"/>
      <c r="P32" s="56"/>
      <c r="Q32" s="56"/>
      <c r="R32" s="56"/>
      <c r="S32" s="58"/>
      <c r="T32" s="51"/>
      <c r="U32" s="51"/>
    </row>
    <row r="33" spans="1:22" s="54" customFormat="1" ht="12.75" customHeight="1" x14ac:dyDescent="0.2">
      <c r="A33" s="55"/>
      <c r="B33" s="57"/>
      <c r="D33" s="58" t="s">
        <v>36</v>
      </c>
      <c r="E33" s="56"/>
      <c r="F33" s="56">
        <v>215700.28017150442</v>
      </c>
      <c r="G33" s="79"/>
      <c r="H33" s="56"/>
      <c r="I33" s="56"/>
      <c r="J33" s="56"/>
      <c r="K33" s="56"/>
      <c r="L33" s="56">
        <f t="shared" si="0"/>
        <v>220877.08689562054</v>
      </c>
      <c r="M33" s="56"/>
      <c r="N33" s="56">
        <f t="shared" si="2"/>
        <v>226178.13698111544</v>
      </c>
      <c r="O33" s="56"/>
      <c r="P33" s="56"/>
      <c r="Q33" s="56"/>
      <c r="R33" s="56"/>
      <c r="S33" s="58"/>
      <c r="T33" s="51"/>
    </row>
    <row r="34" spans="1:22" s="54" customFormat="1" ht="12.75" customHeight="1" x14ac:dyDescent="0.2">
      <c r="A34" s="55"/>
      <c r="B34" s="57"/>
      <c r="D34" s="58" t="s">
        <v>37</v>
      </c>
      <c r="E34" s="56"/>
      <c r="F34" s="56">
        <v>190811.78630556163</v>
      </c>
      <c r="G34" s="79"/>
      <c r="H34" s="56"/>
      <c r="I34" s="56"/>
      <c r="J34" s="56"/>
      <c r="K34" s="56"/>
      <c r="L34" s="56">
        <f t="shared" si="0"/>
        <v>195391.26917689512</v>
      </c>
      <c r="M34" s="56"/>
      <c r="N34" s="56">
        <f t="shared" si="2"/>
        <v>200080.6596371406</v>
      </c>
      <c r="O34" s="56"/>
      <c r="P34" s="56"/>
      <c r="Q34" s="56"/>
      <c r="R34" s="56"/>
      <c r="S34" s="58"/>
      <c r="T34" s="51"/>
    </row>
    <row r="35" spans="1:22" s="54" customFormat="1" ht="12.75" customHeight="1" x14ac:dyDescent="0.2">
      <c r="A35" s="55"/>
      <c r="B35" s="59"/>
      <c r="D35" s="58" t="s">
        <v>38</v>
      </c>
      <c r="E35" s="56"/>
      <c r="F35" s="56">
        <v>190811.78630556163</v>
      </c>
      <c r="G35" s="79"/>
      <c r="H35" s="56"/>
      <c r="I35" s="56"/>
      <c r="J35" s="56"/>
      <c r="K35" s="56"/>
      <c r="L35" s="56">
        <f t="shared" si="0"/>
        <v>195391.26917689512</v>
      </c>
      <c r="M35" s="56"/>
      <c r="N35" s="56">
        <f t="shared" si="2"/>
        <v>200080.6596371406</v>
      </c>
      <c r="O35" s="56"/>
      <c r="P35" s="56"/>
      <c r="Q35" s="56"/>
      <c r="R35" s="56"/>
      <c r="S35" s="58"/>
      <c r="T35" s="51"/>
    </row>
    <row r="36" spans="1:22" s="54" customFormat="1" ht="12.75" customHeight="1" x14ac:dyDescent="0.2">
      <c r="A36" s="55"/>
      <c r="B36" s="59"/>
      <c r="D36" s="58" t="s">
        <v>39</v>
      </c>
      <c r="E36" s="56"/>
      <c r="F36" s="56">
        <v>174219.45706159977</v>
      </c>
      <c r="G36" s="79"/>
      <c r="H36" s="56"/>
      <c r="I36" s="56"/>
      <c r="J36" s="56"/>
      <c r="K36" s="56"/>
      <c r="L36" s="56">
        <f t="shared" si="0"/>
        <v>178400.72403107816</v>
      </c>
      <c r="M36" s="56"/>
      <c r="N36" s="56">
        <f t="shared" si="2"/>
        <v>182682.34140782405</v>
      </c>
      <c r="O36" s="56"/>
      <c r="P36" s="56"/>
      <c r="Q36" s="56"/>
      <c r="R36" s="56"/>
      <c r="S36" s="58"/>
      <c r="T36" s="51"/>
    </row>
    <row r="37" spans="1:22" s="54" customFormat="1" ht="12.75" customHeight="1" x14ac:dyDescent="0.2">
      <c r="A37" s="55"/>
      <c r="B37" s="59"/>
      <c r="D37" s="58" t="s">
        <v>40</v>
      </c>
      <c r="E37" s="56"/>
      <c r="F37" s="56">
        <v>167582.52536401502</v>
      </c>
      <c r="G37" s="79"/>
      <c r="H37" s="56"/>
      <c r="I37" s="56"/>
      <c r="J37" s="56"/>
      <c r="K37" s="56"/>
      <c r="L37" s="56">
        <f t="shared" si="0"/>
        <v>171604.50597275139</v>
      </c>
      <c r="M37" s="56"/>
      <c r="N37" s="56">
        <f t="shared" si="2"/>
        <v>175723.01411609742</v>
      </c>
      <c r="O37" s="56"/>
      <c r="P37" s="56"/>
      <c r="Q37" s="56"/>
      <c r="R37" s="56"/>
      <c r="S37" s="58"/>
      <c r="T37" s="51"/>
    </row>
    <row r="38" spans="1:22" s="54" customFormat="1" ht="12.75" customHeight="1" x14ac:dyDescent="0.2">
      <c r="A38" s="55"/>
      <c r="B38" s="59"/>
      <c r="D38" s="58" t="s">
        <v>41</v>
      </c>
      <c r="E38" s="56"/>
      <c r="F38" s="56">
        <v>141034.798573676</v>
      </c>
      <c r="G38" s="56"/>
      <c r="H38" s="56"/>
      <c r="I38" s="56"/>
      <c r="J38" s="56"/>
      <c r="K38" s="56"/>
      <c r="L38" s="56">
        <f t="shared" si="0"/>
        <v>144419.63373944422</v>
      </c>
      <c r="M38" s="56"/>
      <c r="N38" s="56">
        <f t="shared" si="2"/>
        <v>147885.7049491909</v>
      </c>
      <c r="O38" s="56"/>
      <c r="P38" s="56"/>
      <c r="Q38" s="56"/>
      <c r="R38" s="56"/>
      <c r="S38" s="58"/>
      <c r="T38" s="51"/>
    </row>
    <row r="39" spans="1:22" s="54" customFormat="1" ht="12.75" customHeight="1" x14ac:dyDescent="0.2">
      <c r="A39" s="55"/>
      <c r="B39" s="59"/>
      <c r="D39" s="58" t="s">
        <v>42</v>
      </c>
      <c r="E39" s="56"/>
      <c r="F39" s="56">
        <v>125118.89334687059</v>
      </c>
      <c r="G39" s="56"/>
      <c r="H39" s="56"/>
      <c r="I39" s="56"/>
      <c r="J39" s="56"/>
      <c r="K39" s="56"/>
      <c r="L39" s="56">
        <f t="shared" si="0"/>
        <v>128121.74678719549</v>
      </c>
      <c r="M39" s="56"/>
      <c r="N39" s="56">
        <f t="shared" si="2"/>
        <v>131196.66871008818</v>
      </c>
      <c r="O39" s="56"/>
      <c r="P39" s="56"/>
      <c r="Q39" s="56"/>
      <c r="R39" s="56"/>
      <c r="S39" s="58"/>
      <c r="T39" s="51"/>
    </row>
    <row r="40" spans="1:22" customFormat="1" ht="12.75" customHeight="1" x14ac:dyDescent="0.25">
      <c r="A40" s="49"/>
      <c r="B40" s="57">
        <v>18</v>
      </c>
      <c r="C40" s="60"/>
      <c r="D40" s="58" t="s">
        <v>43</v>
      </c>
      <c r="E40" s="48">
        <v>1129</v>
      </c>
      <c r="F40" s="61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34"/>
    </row>
    <row r="41" spans="1:22" customFormat="1" ht="12.75" customHeight="1" x14ac:dyDescent="0.25">
      <c r="A41" s="49"/>
      <c r="B41" s="29"/>
      <c r="C41" s="60"/>
      <c r="D41" s="58" t="s">
        <v>279</v>
      </c>
      <c r="E41" s="48"/>
      <c r="F41" s="62">
        <v>213927.65467287469</v>
      </c>
      <c r="G41" s="48"/>
      <c r="H41" s="48"/>
      <c r="I41" s="48"/>
      <c r="J41" s="62"/>
      <c r="K41" s="48"/>
      <c r="L41" s="48">
        <f t="shared" si="0"/>
        <v>219061.91838502369</v>
      </c>
      <c r="M41" s="48"/>
      <c r="N41" s="48">
        <f t="shared" ref="N41:N105" si="3">L41*(1+$S$8)</f>
        <v>224319.40442626426</v>
      </c>
      <c r="O41" s="48"/>
      <c r="P41" s="48"/>
      <c r="Q41" s="48"/>
      <c r="R41" s="48"/>
      <c r="S41" s="34"/>
      <c r="U41" s="56"/>
    </row>
    <row r="42" spans="1:22" customFormat="1" ht="12.75" customHeight="1" x14ac:dyDescent="0.25">
      <c r="A42" s="49"/>
      <c r="B42" s="29"/>
      <c r="C42" s="60"/>
      <c r="D42" s="58" t="s">
        <v>280</v>
      </c>
      <c r="E42" s="48"/>
      <c r="F42" s="62">
        <v>186892.16636934137</v>
      </c>
      <c r="G42" s="48"/>
      <c r="H42" s="48"/>
      <c r="I42" s="48"/>
      <c r="J42" s="62"/>
      <c r="K42" s="48"/>
      <c r="L42" s="48">
        <f t="shared" si="0"/>
        <v>191377.57836220556</v>
      </c>
      <c r="M42" s="48"/>
      <c r="N42" s="48">
        <f t="shared" si="3"/>
        <v>195970.64024289849</v>
      </c>
      <c r="O42" s="48"/>
      <c r="P42" s="48"/>
      <c r="Q42" s="48"/>
      <c r="R42" s="48"/>
      <c r="S42" s="34"/>
    </row>
    <row r="43" spans="1:22" customFormat="1" ht="12.75" customHeight="1" x14ac:dyDescent="0.25">
      <c r="A43" s="49"/>
      <c r="B43" s="29"/>
      <c r="C43" s="60"/>
      <c r="D43" s="58" t="s">
        <v>44</v>
      </c>
      <c r="E43" s="48"/>
      <c r="F43" s="62">
        <v>172738.17686834506</v>
      </c>
      <c r="G43" s="48"/>
      <c r="H43" s="48"/>
      <c r="I43" s="48"/>
      <c r="J43" s="62"/>
      <c r="K43" s="48"/>
      <c r="L43" s="48">
        <f t="shared" si="0"/>
        <v>176883.89311318536</v>
      </c>
      <c r="M43" s="48"/>
      <c r="N43" s="48">
        <f t="shared" si="3"/>
        <v>181129.10654790181</v>
      </c>
      <c r="O43" s="48"/>
      <c r="P43" s="48"/>
      <c r="Q43" s="48"/>
      <c r="R43" s="48"/>
      <c r="S43" s="34"/>
      <c r="U43" s="56"/>
    </row>
    <row r="44" spans="1:22" customFormat="1" ht="12.75" customHeight="1" x14ac:dyDescent="0.25">
      <c r="A44" s="49"/>
      <c r="B44" s="29"/>
      <c r="C44" s="60"/>
      <c r="D44" s="58" t="s">
        <v>45</v>
      </c>
      <c r="E44" s="48"/>
      <c r="F44" s="62">
        <v>140094.37853678671</v>
      </c>
      <c r="G44" s="48"/>
      <c r="H44" s="48"/>
      <c r="I44" s="48"/>
      <c r="J44" s="62"/>
      <c r="K44" s="48"/>
      <c r="L44" s="48">
        <f t="shared" si="0"/>
        <v>143456.64362166959</v>
      </c>
      <c r="M44" s="48"/>
      <c r="N44" s="48">
        <f t="shared" si="3"/>
        <v>146899.60306858967</v>
      </c>
      <c r="O44" s="48"/>
      <c r="P44" s="48"/>
      <c r="Q44" s="48"/>
      <c r="R44" s="48"/>
      <c r="S44" s="34"/>
      <c r="U44" s="56"/>
    </row>
    <row r="45" spans="1:22" customFormat="1" ht="12.75" customHeight="1" x14ac:dyDescent="0.25">
      <c r="A45" s="49"/>
      <c r="B45" s="29"/>
      <c r="C45" s="60"/>
      <c r="D45" s="58" t="s">
        <v>46</v>
      </c>
      <c r="E45" s="48"/>
      <c r="F45" s="62">
        <v>126956.20721017434</v>
      </c>
      <c r="G45" s="48"/>
      <c r="H45" s="48"/>
      <c r="I45" s="48"/>
      <c r="J45" s="62"/>
      <c r="K45" s="48"/>
      <c r="L45" s="48">
        <f t="shared" si="0"/>
        <v>130003.15618321853</v>
      </c>
      <c r="M45" s="48"/>
      <c r="N45" s="48">
        <f t="shared" si="3"/>
        <v>133123.23193161577</v>
      </c>
      <c r="O45" s="48"/>
      <c r="P45" s="48"/>
      <c r="Q45" s="48"/>
      <c r="R45" s="48"/>
      <c r="S45" s="34"/>
      <c r="U45" s="56"/>
    </row>
    <row r="46" spans="1:22" customFormat="1" ht="12.75" customHeight="1" x14ac:dyDescent="0.25">
      <c r="A46" s="49"/>
      <c r="B46" s="29"/>
      <c r="C46" s="60"/>
      <c r="D46" s="58" t="s">
        <v>48</v>
      </c>
      <c r="E46" s="48"/>
      <c r="F46" s="62">
        <v>118680</v>
      </c>
      <c r="G46" s="48"/>
      <c r="H46" s="48"/>
      <c r="I46" s="48"/>
      <c r="J46" s="62"/>
      <c r="K46" s="48"/>
      <c r="L46" s="48">
        <f>F46*(1+$S$8)</f>
        <v>121528.32000000001</v>
      </c>
      <c r="M46" s="48"/>
      <c r="N46" s="48">
        <f>L46*(1+$S$8)</f>
        <v>124444.99968000001</v>
      </c>
      <c r="O46" s="48"/>
      <c r="P46" s="48"/>
      <c r="Q46" s="48"/>
      <c r="R46" s="48"/>
      <c r="S46" s="34"/>
      <c r="T46" s="82"/>
    </row>
    <row r="47" spans="1:22" customFormat="1" ht="12.75" customHeight="1" x14ac:dyDescent="0.25">
      <c r="A47" s="49"/>
      <c r="B47" s="29"/>
      <c r="C47" s="60"/>
      <c r="D47" s="58" t="s">
        <v>47</v>
      </c>
      <c r="E47" s="48"/>
      <c r="F47" s="62">
        <v>109535.92073693877</v>
      </c>
      <c r="G47" s="48"/>
      <c r="H47" s="48"/>
      <c r="I47" s="48"/>
      <c r="J47" s="62"/>
      <c r="K47" s="48"/>
      <c r="L47" s="48">
        <f t="shared" si="0"/>
        <v>112164.78283462531</v>
      </c>
      <c r="M47" s="48"/>
      <c r="N47" s="48">
        <f t="shared" si="3"/>
        <v>114856.73762265632</v>
      </c>
      <c r="O47" s="48"/>
      <c r="P47" s="48"/>
      <c r="Q47" s="48"/>
      <c r="R47" s="48"/>
      <c r="S47" s="34"/>
    </row>
    <row r="48" spans="1:22" s="54" customFormat="1" ht="12.6" customHeight="1" x14ac:dyDescent="0.2">
      <c r="A48" s="55"/>
      <c r="B48" s="57">
        <v>19</v>
      </c>
      <c r="D48" s="58" t="s">
        <v>281</v>
      </c>
      <c r="E48" s="55">
        <v>37</v>
      </c>
      <c r="F48" s="56"/>
      <c r="G48" s="55"/>
      <c r="H48" s="56"/>
      <c r="I48" s="55"/>
      <c r="J48" s="56"/>
      <c r="K48" s="55"/>
      <c r="L48" s="56"/>
      <c r="M48" s="55"/>
      <c r="N48" s="56"/>
      <c r="O48" s="55"/>
      <c r="P48" s="56"/>
      <c r="Q48" s="56"/>
      <c r="R48" s="56"/>
      <c r="T48" s="55"/>
      <c r="U48" s="56"/>
      <c r="V48" s="51"/>
    </row>
    <row r="49" spans="1:22" s="54" customFormat="1" ht="12.6" customHeight="1" x14ac:dyDescent="0.2">
      <c r="A49" s="55"/>
      <c r="B49" s="28"/>
      <c r="D49" s="58" t="s">
        <v>282</v>
      </c>
      <c r="E49" s="55"/>
      <c r="F49" s="56">
        <v>207404.11554952347</v>
      </c>
      <c r="G49" s="55"/>
      <c r="H49" s="56"/>
      <c r="I49" s="55"/>
      <c r="J49" s="56"/>
      <c r="K49" s="55"/>
      <c r="L49" s="56">
        <f t="shared" si="0"/>
        <v>212381.81432271205</v>
      </c>
      <c r="M49" s="55"/>
      <c r="N49" s="56">
        <f t="shared" si="3"/>
        <v>217478.97786645713</v>
      </c>
      <c r="O49" s="55"/>
      <c r="P49" s="56"/>
      <c r="Q49" s="56"/>
      <c r="R49" s="56"/>
      <c r="T49" s="55"/>
      <c r="U49" s="56"/>
      <c r="V49" s="51"/>
    </row>
    <row r="50" spans="1:22" s="54" customFormat="1" ht="12.6" customHeight="1" x14ac:dyDescent="0.2">
      <c r="A50" s="55"/>
      <c r="B50" s="57"/>
      <c r="D50" s="58" t="s">
        <v>283</v>
      </c>
      <c r="E50" s="55"/>
      <c r="F50" s="56">
        <v>133122.02952063316</v>
      </c>
      <c r="G50" s="55"/>
      <c r="H50" s="56"/>
      <c r="I50" s="55"/>
      <c r="J50" s="56"/>
      <c r="K50" s="55"/>
      <c r="L50" s="56">
        <f t="shared" si="0"/>
        <v>136316.95822912836</v>
      </c>
      <c r="M50" s="55"/>
      <c r="N50" s="56">
        <f t="shared" si="3"/>
        <v>139588.56522662746</v>
      </c>
      <c r="O50" s="55"/>
      <c r="P50" s="56"/>
      <c r="Q50" s="56"/>
      <c r="R50" s="56"/>
      <c r="T50" s="55"/>
      <c r="U50" s="56"/>
      <c r="V50" s="51"/>
    </row>
    <row r="51" spans="1:22" s="54" customFormat="1" ht="12.6" customHeight="1" x14ac:dyDescent="0.2">
      <c r="A51" s="55"/>
      <c r="B51" s="57"/>
      <c r="D51" s="58" t="s">
        <v>284</v>
      </c>
      <c r="E51" s="55"/>
      <c r="F51" s="56">
        <v>132901.15581663966</v>
      </c>
      <c r="G51" s="55"/>
      <c r="H51" s="56"/>
      <c r="I51" s="55"/>
      <c r="J51" s="56"/>
      <c r="K51" s="55"/>
      <c r="L51" s="56">
        <f t="shared" si="0"/>
        <v>136090.78355623901</v>
      </c>
      <c r="M51" s="55"/>
      <c r="N51" s="56">
        <f t="shared" si="3"/>
        <v>139356.96236158875</v>
      </c>
      <c r="O51" s="55"/>
      <c r="P51" s="56"/>
      <c r="Q51" s="56"/>
      <c r="R51" s="56"/>
      <c r="T51" s="55"/>
      <c r="U51" s="56"/>
      <c r="V51" s="51"/>
    </row>
    <row r="52" spans="1:22" s="54" customFormat="1" ht="12.6" customHeight="1" x14ac:dyDescent="0.2">
      <c r="A52" s="55"/>
      <c r="B52" s="57"/>
      <c r="D52" s="58" t="s">
        <v>285</v>
      </c>
      <c r="E52" s="55"/>
      <c r="F52" s="56">
        <v>126955.51033234609</v>
      </c>
      <c r="G52" s="55"/>
      <c r="H52" s="56"/>
      <c r="I52" s="55"/>
      <c r="J52" s="56"/>
      <c r="K52" s="55"/>
      <c r="L52" s="56">
        <f t="shared" si="0"/>
        <v>130002.4425803224</v>
      </c>
      <c r="M52" s="55"/>
      <c r="N52" s="56">
        <f t="shared" si="3"/>
        <v>133122.50120225013</v>
      </c>
      <c r="O52" s="55"/>
      <c r="P52" s="56"/>
      <c r="Q52" s="56"/>
      <c r="R52" s="56"/>
      <c r="T52" s="55"/>
      <c r="U52" s="56"/>
      <c r="V52" s="51"/>
    </row>
    <row r="53" spans="1:22" s="54" customFormat="1" ht="12.6" customHeight="1" x14ac:dyDescent="0.2">
      <c r="A53" s="55"/>
      <c r="B53" s="57"/>
      <c r="D53" s="58" t="s">
        <v>286</v>
      </c>
      <c r="E53" s="55"/>
      <c r="F53" s="56">
        <v>125461.23834529339</v>
      </c>
      <c r="G53" s="55"/>
      <c r="H53" s="56"/>
      <c r="I53" s="55"/>
      <c r="J53" s="56"/>
      <c r="K53" s="55"/>
      <c r="L53" s="56">
        <f t="shared" si="0"/>
        <v>128472.30806558044</v>
      </c>
      <c r="M53" s="55"/>
      <c r="N53" s="56">
        <f t="shared" si="3"/>
        <v>131555.64345915438</v>
      </c>
      <c r="O53" s="55"/>
      <c r="P53" s="56"/>
      <c r="Q53" s="56"/>
      <c r="R53" s="56"/>
      <c r="T53" s="55"/>
      <c r="U53" s="56"/>
      <c r="V53" s="51"/>
    </row>
    <row r="54" spans="1:22" s="54" customFormat="1" ht="12.6" customHeight="1" x14ac:dyDescent="0.2">
      <c r="A54" s="55"/>
      <c r="B54" s="57"/>
      <c r="D54" s="58" t="s">
        <v>287</v>
      </c>
      <c r="E54" s="55"/>
      <c r="F54" s="56">
        <v>125460.56176487764</v>
      </c>
      <c r="G54" s="55"/>
      <c r="H54" s="56"/>
      <c r="I54" s="55"/>
      <c r="J54" s="56"/>
      <c r="K54" s="55"/>
      <c r="L54" s="56">
        <f t="shared" si="0"/>
        <v>128471.6152472347</v>
      </c>
      <c r="M54" s="55"/>
      <c r="N54" s="56">
        <f t="shared" si="3"/>
        <v>131554.93401316833</v>
      </c>
      <c r="O54" s="55"/>
      <c r="P54" s="56"/>
      <c r="Q54" s="56"/>
      <c r="R54" s="56"/>
      <c r="T54" s="55"/>
      <c r="U54" s="56"/>
      <c r="V54" s="51"/>
    </row>
    <row r="55" spans="1:22" s="54" customFormat="1" ht="12.6" customHeight="1" x14ac:dyDescent="0.2">
      <c r="A55" s="55"/>
      <c r="B55" s="57"/>
      <c r="D55" s="58" t="s">
        <v>339</v>
      </c>
      <c r="E55" s="55"/>
      <c r="F55" s="56">
        <v>123805.80506429408</v>
      </c>
      <c r="G55" s="55"/>
      <c r="H55" s="56"/>
      <c r="I55" s="55"/>
      <c r="J55" s="56"/>
      <c r="K55" s="55"/>
      <c r="L55" s="56">
        <f t="shared" si="0"/>
        <v>126777.14438583713</v>
      </c>
      <c r="M55" s="55"/>
      <c r="N55" s="56">
        <f t="shared" si="3"/>
        <v>129819.79585109722</v>
      </c>
      <c r="O55" s="55"/>
      <c r="P55" s="56"/>
      <c r="Q55" s="56"/>
      <c r="R55" s="56"/>
      <c r="T55" s="55"/>
      <c r="U55" s="56"/>
      <c r="V55" s="51"/>
    </row>
    <row r="56" spans="1:22" s="54" customFormat="1" ht="12.6" customHeight="1" x14ac:dyDescent="0.2">
      <c r="A56" s="55"/>
      <c r="B56" s="57"/>
      <c r="D56" s="58" t="s">
        <v>288</v>
      </c>
      <c r="E56" s="55"/>
      <c r="F56" s="56">
        <v>123805.80506429408</v>
      </c>
      <c r="G56" s="55"/>
      <c r="H56" s="56"/>
      <c r="I56" s="55"/>
      <c r="J56" s="56"/>
      <c r="K56" s="55"/>
      <c r="L56" s="56">
        <f t="shared" si="0"/>
        <v>126777.14438583713</v>
      </c>
      <c r="M56" s="55"/>
      <c r="N56" s="56">
        <f t="shared" si="3"/>
        <v>129819.79585109722</v>
      </c>
      <c r="O56" s="55"/>
      <c r="P56" s="56"/>
      <c r="Q56" s="56"/>
      <c r="R56" s="56"/>
      <c r="T56" s="55"/>
      <c r="U56" s="56"/>
      <c r="V56" s="51"/>
    </row>
    <row r="57" spans="1:22" s="54" customFormat="1" ht="12.6" customHeight="1" x14ac:dyDescent="0.2">
      <c r="A57" s="55"/>
      <c r="B57" s="57"/>
      <c r="D57" s="58" t="s">
        <v>289</v>
      </c>
      <c r="E57" s="55"/>
      <c r="F57" s="56">
        <v>122387.23207100875</v>
      </c>
      <c r="G57" s="55"/>
      <c r="H57" s="56"/>
      <c r="I57" s="55"/>
      <c r="J57" s="56"/>
      <c r="K57" s="55"/>
      <c r="L57" s="56">
        <f t="shared" si="0"/>
        <v>125324.52564071296</v>
      </c>
      <c r="M57" s="55"/>
      <c r="N57" s="56">
        <f t="shared" si="3"/>
        <v>128332.31425609007</v>
      </c>
      <c r="O57" s="55"/>
      <c r="P57" s="56"/>
      <c r="Q57" s="56"/>
      <c r="R57" s="56"/>
      <c r="T57" s="55"/>
      <c r="U57" s="56"/>
      <c r="V57" s="51"/>
    </row>
    <row r="58" spans="1:22" s="54" customFormat="1" ht="12.6" customHeight="1" x14ac:dyDescent="0.2">
      <c r="A58" s="55"/>
      <c r="B58" s="57"/>
      <c r="D58" s="58" t="s">
        <v>290</v>
      </c>
      <c r="E58" s="55"/>
      <c r="F58" s="56">
        <v>112474.98004032002</v>
      </c>
      <c r="G58" s="55"/>
      <c r="H58" s="56"/>
      <c r="I58" s="55"/>
      <c r="J58" s="56"/>
      <c r="K58" s="55"/>
      <c r="L58" s="56">
        <f t="shared" si="0"/>
        <v>115174.3795612877</v>
      </c>
      <c r="M58" s="55"/>
      <c r="N58" s="56">
        <f t="shared" si="3"/>
        <v>117938.56467075861</v>
      </c>
      <c r="O58" s="55"/>
      <c r="P58" s="56"/>
      <c r="Q58" s="56"/>
      <c r="R58" s="56"/>
      <c r="T58" s="55"/>
      <c r="U58" s="56"/>
      <c r="V58" s="51"/>
    </row>
    <row r="59" spans="1:22" s="54" customFormat="1" ht="12.6" customHeight="1" x14ac:dyDescent="0.2">
      <c r="A59" s="55"/>
      <c r="B59" s="57"/>
      <c r="D59" s="58" t="s">
        <v>291</v>
      </c>
      <c r="E59" s="55"/>
      <c r="F59" s="56">
        <v>110018.60690607018</v>
      </c>
      <c r="G59" s="55"/>
      <c r="H59" s="56"/>
      <c r="I59" s="55"/>
      <c r="J59" s="56"/>
      <c r="K59" s="55"/>
      <c r="L59" s="56">
        <f t="shared" si="0"/>
        <v>112659.05347181587</v>
      </c>
      <c r="M59" s="55"/>
      <c r="N59" s="56">
        <f t="shared" si="3"/>
        <v>115362.87075513946</v>
      </c>
      <c r="O59" s="55"/>
      <c r="P59" s="56"/>
      <c r="Q59" s="56"/>
      <c r="R59" s="56"/>
      <c r="T59" s="55"/>
      <c r="U59" s="56"/>
      <c r="V59" s="51"/>
    </row>
    <row r="60" spans="1:22" s="54" customFormat="1" ht="12.6" customHeight="1" x14ac:dyDescent="0.2">
      <c r="A60" s="55"/>
      <c r="B60" s="57"/>
      <c r="D60" s="58" t="s">
        <v>292</v>
      </c>
      <c r="E60" s="55"/>
      <c r="F60" s="56">
        <v>108924.9504637038</v>
      </c>
      <c r="G60" s="55"/>
      <c r="H60" s="56"/>
      <c r="I60" s="55"/>
      <c r="J60" s="56"/>
      <c r="K60" s="55"/>
      <c r="L60" s="56">
        <f t="shared" si="0"/>
        <v>111539.1492748327</v>
      </c>
      <c r="M60" s="55"/>
      <c r="N60" s="56">
        <f t="shared" si="3"/>
        <v>114216.08885742868</v>
      </c>
      <c r="O60" s="55"/>
      <c r="P60" s="56"/>
      <c r="Q60" s="56"/>
      <c r="R60" s="56"/>
      <c r="T60" s="55"/>
      <c r="U60" s="56"/>
      <c r="V60" s="51"/>
    </row>
    <row r="61" spans="1:22" s="54" customFormat="1" ht="12.6" customHeight="1" x14ac:dyDescent="0.2">
      <c r="A61" s="55"/>
      <c r="B61" s="57"/>
      <c r="D61" s="58" t="s">
        <v>340</v>
      </c>
      <c r="E61" s="55"/>
      <c r="F61" s="56">
        <v>106893.96512630401</v>
      </c>
      <c r="G61" s="55"/>
      <c r="H61" s="56"/>
      <c r="I61" s="55"/>
      <c r="J61" s="56"/>
      <c r="K61" s="55"/>
      <c r="L61" s="56">
        <f t="shared" si="0"/>
        <v>109459.42028933531</v>
      </c>
      <c r="M61" s="55"/>
      <c r="N61" s="56">
        <f t="shared" si="3"/>
        <v>112086.44637627936</v>
      </c>
      <c r="O61" s="55"/>
      <c r="P61" s="56"/>
      <c r="Q61" s="56"/>
      <c r="R61" s="56"/>
      <c r="T61" s="55"/>
      <c r="U61" s="56"/>
      <c r="V61" s="51"/>
    </row>
    <row r="62" spans="1:22" s="54" customFormat="1" ht="12.6" customHeight="1" x14ac:dyDescent="0.2">
      <c r="A62" s="55"/>
      <c r="B62" s="57"/>
      <c r="D62" s="58" t="s">
        <v>347</v>
      </c>
      <c r="E62" s="55"/>
      <c r="F62" s="56">
        <v>104736.43728269488</v>
      </c>
      <c r="G62" s="55"/>
      <c r="H62" s="56"/>
      <c r="I62" s="55"/>
      <c r="J62" s="56"/>
      <c r="K62" s="55"/>
      <c r="L62" s="56">
        <f t="shared" si="0"/>
        <v>107250.11177747956</v>
      </c>
      <c r="M62" s="55"/>
      <c r="N62" s="56">
        <f t="shared" si="3"/>
        <v>109824.11446013907</v>
      </c>
      <c r="O62" s="55"/>
      <c r="P62" s="56"/>
      <c r="Q62" s="56"/>
      <c r="R62" s="56"/>
      <c r="T62" s="55"/>
      <c r="U62" s="56"/>
      <c r="V62" s="51"/>
    </row>
    <row r="63" spans="1:22" s="54" customFormat="1" ht="12.6" customHeight="1" x14ac:dyDescent="0.2">
      <c r="A63" s="55"/>
      <c r="B63" s="57"/>
      <c r="D63" s="58" t="s">
        <v>293</v>
      </c>
      <c r="E63" s="55"/>
      <c r="F63" s="56">
        <v>100789.85232604042</v>
      </c>
      <c r="G63" s="55"/>
      <c r="H63" s="56"/>
      <c r="I63" s="55"/>
      <c r="J63" s="56"/>
      <c r="K63" s="55"/>
      <c r="L63" s="56">
        <f t="shared" si="0"/>
        <v>103208.80878186539</v>
      </c>
      <c r="M63" s="55"/>
      <c r="N63" s="56">
        <f t="shared" si="3"/>
        <v>105685.82019263016</v>
      </c>
      <c r="O63" s="55"/>
      <c r="P63" s="56"/>
      <c r="Q63" s="56"/>
      <c r="R63" s="56"/>
      <c r="T63" s="55"/>
      <c r="U63" s="56"/>
      <c r="V63" s="51"/>
    </row>
    <row r="64" spans="1:22" s="54" customFormat="1" ht="12.6" customHeight="1" x14ac:dyDescent="0.2">
      <c r="A64" s="55"/>
      <c r="B64" s="57"/>
      <c r="D64" s="58" t="s">
        <v>294</v>
      </c>
      <c r="E64" s="55"/>
      <c r="F64" s="56">
        <v>100708.20834978748</v>
      </c>
      <c r="G64" s="55"/>
      <c r="H64" s="56"/>
      <c r="I64" s="55"/>
      <c r="J64" s="56"/>
      <c r="K64" s="55"/>
      <c r="L64" s="56">
        <f t="shared" si="0"/>
        <v>103125.20535018238</v>
      </c>
      <c r="M64" s="55"/>
      <c r="N64" s="56">
        <f t="shared" si="3"/>
        <v>105600.21027858676</v>
      </c>
      <c r="O64" s="55"/>
      <c r="P64" s="56"/>
      <c r="Q64" s="56"/>
      <c r="R64" s="56"/>
      <c r="T64" s="55"/>
      <c r="U64" s="56"/>
      <c r="V64" s="51"/>
    </row>
    <row r="65" spans="1:22" s="54" customFormat="1" ht="12.6" customHeight="1" x14ac:dyDescent="0.2">
      <c r="A65" s="55"/>
      <c r="B65" s="57"/>
      <c r="D65" s="58" t="s">
        <v>295</v>
      </c>
      <c r="E65" s="55"/>
      <c r="F65" s="56">
        <v>100708.20834978748</v>
      </c>
      <c r="G65" s="55"/>
      <c r="H65" s="56"/>
      <c r="I65" s="55"/>
      <c r="J65" s="56"/>
      <c r="K65" s="55"/>
      <c r="L65" s="56">
        <f t="shared" si="0"/>
        <v>103125.20535018238</v>
      </c>
      <c r="M65" s="55"/>
      <c r="N65" s="56">
        <f t="shared" si="3"/>
        <v>105600.21027858676</v>
      </c>
      <c r="O65" s="55"/>
      <c r="P65" s="56"/>
      <c r="Q65" s="56"/>
      <c r="R65" s="56"/>
      <c r="T65" s="55"/>
      <c r="U65" s="56"/>
      <c r="V65" s="51"/>
    </row>
    <row r="66" spans="1:22" s="54" customFormat="1" ht="12.6" customHeight="1" x14ac:dyDescent="0.2">
      <c r="A66" s="55"/>
      <c r="B66" s="57"/>
      <c r="D66" s="58" t="s">
        <v>296</v>
      </c>
      <c r="E66" s="55"/>
      <c r="F66" s="56">
        <v>100708.22298193922</v>
      </c>
      <c r="G66" s="55"/>
      <c r="H66" s="56"/>
      <c r="I66" s="55"/>
      <c r="J66" s="56"/>
      <c r="K66" s="55"/>
      <c r="L66" s="56">
        <f t="shared" si="0"/>
        <v>103125.22033350577</v>
      </c>
      <c r="M66" s="55"/>
      <c r="N66" s="56">
        <f t="shared" si="3"/>
        <v>105600.22562150992</v>
      </c>
      <c r="O66" s="55"/>
      <c r="P66" s="56"/>
      <c r="Q66" s="56"/>
      <c r="R66" s="56"/>
      <c r="T66" s="55"/>
      <c r="U66" s="56"/>
      <c r="V66" s="51"/>
    </row>
    <row r="67" spans="1:22" s="54" customFormat="1" ht="12.6" customHeight="1" x14ac:dyDescent="0.2">
      <c r="A67" s="55"/>
      <c r="B67" s="57"/>
      <c r="D67" s="58" t="s">
        <v>297</v>
      </c>
      <c r="E67" s="55"/>
      <c r="F67" s="56">
        <v>100708.20834978748</v>
      </c>
      <c r="G67" s="55"/>
      <c r="H67" s="56"/>
      <c r="I67" s="55"/>
      <c r="J67" s="56"/>
      <c r="K67" s="55"/>
      <c r="L67" s="56">
        <f t="shared" si="0"/>
        <v>103125.20535018238</v>
      </c>
      <c r="M67" s="55"/>
      <c r="N67" s="56">
        <f t="shared" si="3"/>
        <v>105600.21027858676</v>
      </c>
      <c r="O67" s="55"/>
      <c r="P67" s="56"/>
      <c r="Q67" s="56"/>
      <c r="R67" s="56"/>
      <c r="T67" s="55"/>
      <c r="U67" s="56"/>
      <c r="V67" s="51"/>
    </row>
    <row r="68" spans="1:22" s="54" customFormat="1" ht="12.6" customHeight="1" x14ac:dyDescent="0.2">
      <c r="A68" s="55"/>
      <c r="B68" s="57"/>
      <c r="D68" s="58" t="s">
        <v>298</v>
      </c>
      <c r="E68" s="55"/>
      <c r="F68" s="56">
        <v>99493.477056000003</v>
      </c>
      <c r="G68" s="55"/>
      <c r="H68" s="56"/>
      <c r="I68" s="55"/>
      <c r="J68" s="56"/>
      <c r="K68" s="55"/>
      <c r="L68" s="56">
        <f t="shared" si="0"/>
        <v>101881.320505344</v>
      </c>
      <c r="M68" s="55"/>
      <c r="N68" s="56">
        <f t="shared" si="3"/>
        <v>104326.47219747226</v>
      </c>
      <c r="O68" s="55"/>
      <c r="P68" s="56"/>
      <c r="Q68" s="56"/>
      <c r="R68" s="56"/>
      <c r="T68" s="55"/>
      <c r="U68" s="56"/>
      <c r="V68" s="51"/>
    </row>
    <row r="69" spans="1:22" s="54" customFormat="1" ht="12.6" customHeight="1" x14ac:dyDescent="0.2">
      <c r="A69" s="55"/>
      <c r="B69" s="57"/>
      <c r="D69" s="58" t="s">
        <v>299</v>
      </c>
      <c r="E69" s="55"/>
      <c r="F69" s="56">
        <v>96834.051097225703</v>
      </c>
      <c r="G69" s="55"/>
      <c r="H69" s="56"/>
      <c r="I69" s="55"/>
      <c r="J69" s="56"/>
      <c r="K69" s="55"/>
      <c r="L69" s="56">
        <f t="shared" si="0"/>
        <v>99158.068323559128</v>
      </c>
      <c r="M69" s="55"/>
      <c r="N69" s="56">
        <f t="shared" si="3"/>
        <v>101537.86196332455</v>
      </c>
      <c r="O69" s="55"/>
      <c r="P69" s="56"/>
      <c r="Q69" s="56"/>
      <c r="R69" s="56"/>
      <c r="T69" s="55"/>
      <c r="U69" s="56"/>
      <c r="V69" s="51"/>
    </row>
    <row r="70" spans="1:22" s="54" customFormat="1" ht="12.6" customHeight="1" x14ac:dyDescent="0.2">
      <c r="A70" s="55"/>
      <c r="B70" s="57"/>
      <c r="D70" s="58" t="s">
        <v>337</v>
      </c>
      <c r="E70" s="55"/>
      <c r="F70" s="56">
        <v>96834.051097225703</v>
      </c>
      <c r="G70" s="55"/>
      <c r="H70" s="56"/>
      <c r="I70" s="55"/>
      <c r="J70" s="56"/>
      <c r="K70" s="55"/>
      <c r="L70" s="56">
        <f t="shared" si="0"/>
        <v>99158.068323559128</v>
      </c>
      <c r="M70" s="55"/>
      <c r="N70" s="56">
        <f t="shared" si="3"/>
        <v>101537.86196332455</v>
      </c>
      <c r="O70" s="55"/>
      <c r="P70" s="56"/>
      <c r="Q70" s="56"/>
      <c r="R70" s="56"/>
      <c r="T70" s="55"/>
      <c r="U70" s="56"/>
      <c r="V70" s="51"/>
    </row>
    <row r="71" spans="1:22" s="54" customFormat="1" ht="12.6" customHeight="1" x14ac:dyDescent="0.2">
      <c r="A71" s="55"/>
      <c r="B71" s="57"/>
      <c r="D71" s="58" t="s">
        <v>300</v>
      </c>
      <c r="E71" s="55"/>
      <c r="F71" s="56">
        <v>95330.27138474799</v>
      </c>
      <c r="G71" s="55"/>
      <c r="H71" s="56"/>
      <c r="I71" s="55"/>
      <c r="J71" s="56"/>
      <c r="K71" s="55"/>
      <c r="L71" s="56">
        <f t="shared" si="0"/>
        <v>97618.19789798194</v>
      </c>
      <c r="M71" s="55"/>
      <c r="N71" s="56">
        <f t="shared" si="3"/>
        <v>99961.03464753351</v>
      </c>
      <c r="O71" s="55"/>
      <c r="P71" s="56"/>
      <c r="Q71" s="56"/>
      <c r="R71" s="56"/>
      <c r="T71" s="55"/>
      <c r="U71" s="56"/>
      <c r="V71" s="51"/>
    </row>
    <row r="72" spans="1:22" s="54" customFormat="1" ht="12.6" customHeight="1" x14ac:dyDescent="0.2">
      <c r="A72" s="55"/>
      <c r="B72" s="57"/>
      <c r="D72" s="58" t="s">
        <v>301</v>
      </c>
      <c r="E72" s="55"/>
      <c r="F72" s="56">
        <v>95329.593249545054</v>
      </c>
      <c r="G72" s="55"/>
      <c r="H72" s="56"/>
      <c r="I72" s="55"/>
      <c r="J72" s="56"/>
      <c r="K72" s="55"/>
      <c r="L72" s="56">
        <f t="shared" si="0"/>
        <v>97617.503487534137</v>
      </c>
      <c r="M72" s="55"/>
      <c r="N72" s="56">
        <f t="shared" si="3"/>
        <v>99960.323571234956</v>
      </c>
      <c r="O72" s="55"/>
      <c r="P72" s="56"/>
      <c r="Q72" s="56"/>
      <c r="R72" s="56"/>
      <c r="T72" s="55"/>
      <c r="U72" s="56"/>
      <c r="V72" s="51"/>
    </row>
    <row r="73" spans="1:22" s="54" customFormat="1" ht="12.6" customHeight="1" x14ac:dyDescent="0.2">
      <c r="A73" s="55"/>
      <c r="B73" s="57"/>
      <c r="D73" s="58" t="s">
        <v>341</v>
      </c>
      <c r="E73" s="55"/>
      <c r="F73" s="56">
        <v>93110.237984356034</v>
      </c>
      <c r="G73" s="55"/>
      <c r="H73" s="56"/>
      <c r="I73" s="55"/>
      <c r="J73" s="56"/>
      <c r="K73" s="55"/>
      <c r="L73" s="56">
        <f t="shared" si="0"/>
        <v>95344.883695980578</v>
      </c>
      <c r="M73" s="55"/>
      <c r="N73" s="56">
        <f t="shared" si="3"/>
        <v>97633.160904684119</v>
      </c>
      <c r="O73" s="55"/>
      <c r="P73" s="56"/>
      <c r="Q73" s="56"/>
      <c r="R73" s="56"/>
      <c r="T73" s="55"/>
      <c r="U73" s="56"/>
      <c r="V73" s="51"/>
    </row>
    <row r="74" spans="1:22" s="54" customFormat="1" ht="12.6" customHeight="1" x14ac:dyDescent="0.2">
      <c r="A74" s="55"/>
      <c r="B74" s="57"/>
      <c r="D74" s="58" t="s">
        <v>302</v>
      </c>
      <c r="E74" s="55"/>
      <c r="F74" s="56">
        <v>93110.237984356034</v>
      </c>
      <c r="G74" s="55"/>
      <c r="H74" s="56"/>
      <c r="I74" s="55"/>
      <c r="J74" s="56"/>
      <c r="K74" s="55"/>
      <c r="L74" s="56">
        <f t="shared" si="0"/>
        <v>95344.883695980578</v>
      </c>
      <c r="M74" s="55"/>
      <c r="N74" s="56">
        <f t="shared" si="3"/>
        <v>97633.160904684119</v>
      </c>
      <c r="O74" s="55"/>
      <c r="P74" s="56"/>
      <c r="Q74" s="56"/>
      <c r="R74" s="56"/>
      <c r="T74" s="55"/>
      <c r="U74" s="56"/>
      <c r="V74" s="51"/>
    </row>
    <row r="75" spans="1:22" s="54" customFormat="1" ht="12.6" customHeight="1" x14ac:dyDescent="0.2">
      <c r="A75" s="55"/>
      <c r="B75" s="57"/>
      <c r="D75" s="58" t="s">
        <v>303</v>
      </c>
      <c r="E75" s="55"/>
      <c r="F75" s="56">
        <v>93110.237984356034</v>
      </c>
      <c r="G75" s="55"/>
      <c r="H75" s="56"/>
      <c r="I75" s="55"/>
      <c r="J75" s="56"/>
      <c r="K75" s="55"/>
      <c r="L75" s="56">
        <f t="shared" si="0"/>
        <v>95344.883695980578</v>
      </c>
      <c r="M75" s="55"/>
      <c r="N75" s="56">
        <f t="shared" si="3"/>
        <v>97633.160904684119</v>
      </c>
      <c r="O75" s="55"/>
      <c r="P75" s="56"/>
      <c r="Q75" s="56"/>
      <c r="R75" s="56"/>
      <c r="T75" s="55"/>
      <c r="U75" s="56"/>
      <c r="V75" s="51"/>
    </row>
    <row r="76" spans="1:22" s="54" customFormat="1" ht="12.6" customHeight="1" x14ac:dyDescent="0.2">
      <c r="A76" s="55"/>
      <c r="B76" s="57"/>
      <c r="D76" s="58" t="s">
        <v>304</v>
      </c>
      <c r="E76" s="55"/>
      <c r="F76" s="56">
        <v>91166.054399999994</v>
      </c>
      <c r="G76" s="55"/>
      <c r="H76" s="56"/>
      <c r="I76" s="55"/>
      <c r="J76" s="56"/>
      <c r="K76" s="55"/>
      <c r="L76" s="56">
        <f t="shared" si="0"/>
        <v>93354.039705599993</v>
      </c>
      <c r="M76" s="55"/>
      <c r="N76" s="56">
        <f t="shared" si="3"/>
        <v>95594.536658534402</v>
      </c>
      <c r="O76" s="55"/>
      <c r="P76" s="56"/>
      <c r="Q76" s="56"/>
      <c r="R76" s="56"/>
      <c r="T76" s="55"/>
      <c r="U76" s="56"/>
      <c r="V76" s="51"/>
    </row>
    <row r="77" spans="1:22" s="54" customFormat="1" ht="12.6" customHeight="1" x14ac:dyDescent="0.2">
      <c r="A77" s="55"/>
      <c r="B77" s="57"/>
      <c r="D77" s="58" t="s">
        <v>305</v>
      </c>
      <c r="E77" s="55"/>
      <c r="F77" s="56">
        <v>89529.313929871423</v>
      </c>
      <c r="G77" s="55"/>
      <c r="H77" s="56"/>
      <c r="I77" s="55"/>
      <c r="J77" s="56"/>
      <c r="K77" s="55"/>
      <c r="L77" s="56">
        <f t="shared" si="0"/>
        <v>91678.017464188335</v>
      </c>
      <c r="M77" s="55"/>
      <c r="N77" s="56">
        <f t="shared" si="3"/>
        <v>93878.289883328864</v>
      </c>
      <c r="O77" s="55"/>
      <c r="P77" s="56"/>
      <c r="Q77" s="56"/>
      <c r="R77" s="56"/>
      <c r="T77" s="55"/>
      <c r="U77" s="56"/>
      <c r="V77" s="51"/>
    </row>
    <row r="78" spans="1:22" s="54" customFormat="1" ht="12.6" customHeight="1" x14ac:dyDescent="0.2">
      <c r="A78" s="55"/>
      <c r="B78" s="57"/>
      <c r="D78" s="58" t="s">
        <v>306</v>
      </c>
      <c r="E78" s="55"/>
      <c r="F78" s="56">
        <v>89529.313929871423</v>
      </c>
      <c r="G78" s="55"/>
      <c r="H78" s="56"/>
      <c r="I78" s="55"/>
      <c r="J78" s="56"/>
      <c r="K78" s="55"/>
      <c r="L78" s="56">
        <f t="shared" ref="L78:L103" si="4">F78*(1+$S$8)</f>
        <v>91678.017464188335</v>
      </c>
      <c r="M78" s="55"/>
      <c r="N78" s="56">
        <f t="shared" si="3"/>
        <v>93878.289883328864</v>
      </c>
      <c r="O78" s="55"/>
      <c r="P78" s="56"/>
      <c r="Q78" s="56"/>
      <c r="R78" s="56"/>
      <c r="T78" s="55"/>
      <c r="U78" s="56"/>
      <c r="V78" s="51"/>
    </row>
    <row r="79" spans="1:22" s="54" customFormat="1" ht="12.6" customHeight="1" x14ac:dyDescent="0.2">
      <c r="A79" s="55"/>
      <c r="B79" s="57"/>
      <c r="D79" s="58" t="s">
        <v>307</v>
      </c>
      <c r="E79" s="55"/>
      <c r="F79" s="56">
        <v>89529.313929871423</v>
      </c>
      <c r="G79" s="55"/>
      <c r="H79" s="56"/>
      <c r="I79" s="55"/>
      <c r="J79" s="56"/>
      <c r="K79" s="55"/>
      <c r="L79" s="56">
        <f t="shared" si="4"/>
        <v>91678.017464188335</v>
      </c>
      <c r="M79" s="55"/>
      <c r="N79" s="56">
        <f t="shared" si="3"/>
        <v>93878.289883328864</v>
      </c>
      <c r="O79" s="55"/>
      <c r="P79" s="56"/>
      <c r="Q79" s="56"/>
      <c r="R79" s="56"/>
      <c r="T79" s="55"/>
      <c r="U79" s="56"/>
      <c r="V79" s="51"/>
    </row>
    <row r="80" spans="1:22" s="54" customFormat="1" ht="12.6" customHeight="1" x14ac:dyDescent="0.2">
      <c r="A80" s="55"/>
      <c r="B80" s="57"/>
      <c r="D80" s="58" t="s">
        <v>308</v>
      </c>
      <c r="E80" s="55"/>
      <c r="F80" s="56">
        <v>86085.066366015963</v>
      </c>
      <c r="G80" s="55"/>
      <c r="H80" s="56"/>
      <c r="I80" s="55"/>
      <c r="J80" s="56"/>
      <c r="K80" s="55"/>
      <c r="L80" s="56">
        <f t="shared" si="4"/>
        <v>88151.107958800349</v>
      </c>
      <c r="M80" s="55"/>
      <c r="N80" s="56">
        <f t="shared" si="3"/>
        <v>90266.734549811561</v>
      </c>
      <c r="O80" s="55"/>
      <c r="P80" s="56"/>
      <c r="Q80" s="56"/>
      <c r="R80" s="56"/>
      <c r="T80" s="55"/>
      <c r="U80" s="56"/>
      <c r="V80" s="51"/>
    </row>
    <row r="81" spans="1:22" s="54" customFormat="1" ht="12.6" customHeight="1" x14ac:dyDescent="0.2">
      <c r="A81" s="55"/>
      <c r="B81" s="57"/>
      <c r="D81" s="58" t="s">
        <v>309</v>
      </c>
      <c r="E81" s="55"/>
      <c r="F81" s="56">
        <v>86085.066366015963</v>
      </c>
      <c r="G81" s="55"/>
      <c r="H81" s="56"/>
      <c r="I81" s="55"/>
      <c r="J81" s="56"/>
      <c r="K81" s="55"/>
      <c r="L81" s="56">
        <f t="shared" si="4"/>
        <v>88151.107958800349</v>
      </c>
      <c r="M81" s="55"/>
      <c r="N81" s="56">
        <f t="shared" si="3"/>
        <v>90266.734549811561</v>
      </c>
      <c r="O81" s="55"/>
      <c r="P81" s="56"/>
      <c r="Q81" s="56"/>
      <c r="R81" s="56"/>
      <c r="T81" s="55"/>
      <c r="U81" s="56"/>
      <c r="V81" s="51"/>
    </row>
    <row r="82" spans="1:22" s="54" customFormat="1" ht="12.6" customHeight="1" x14ac:dyDescent="0.2">
      <c r="A82" s="55"/>
      <c r="B82" s="57"/>
      <c r="D82" s="58" t="s">
        <v>310</v>
      </c>
      <c r="E82" s="55"/>
      <c r="F82" s="56">
        <v>84479.947366060806</v>
      </c>
      <c r="G82" s="55"/>
      <c r="H82" s="56"/>
      <c r="I82" s="55"/>
      <c r="J82" s="56"/>
      <c r="K82" s="55"/>
      <c r="L82" s="56">
        <f t="shared" si="4"/>
        <v>86507.466102846272</v>
      </c>
      <c r="M82" s="55"/>
      <c r="N82" s="56">
        <f t="shared" si="3"/>
        <v>88583.645289314591</v>
      </c>
      <c r="O82" s="55"/>
      <c r="P82" s="56"/>
      <c r="Q82" s="56"/>
      <c r="R82" s="56"/>
      <c r="T82" s="55"/>
      <c r="U82" s="56"/>
      <c r="V82" s="51"/>
    </row>
    <row r="83" spans="1:22" s="54" customFormat="1" ht="12.6" customHeight="1" x14ac:dyDescent="0.2">
      <c r="A83" s="55"/>
      <c r="B83" s="57"/>
      <c r="D83" s="58" t="s">
        <v>86</v>
      </c>
      <c r="E83" s="55"/>
      <c r="F83" s="56">
        <v>82775.010265687364</v>
      </c>
      <c r="G83" s="55"/>
      <c r="H83" s="56"/>
      <c r="I83" s="55"/>
      <c r="J83" s="56"/>
      <c r="K83" s="55"/>
      <c r="L83" s="56">
        <f t="shared" si="4"/>
        <v>84761.610512063868</v>
      </c>
      <c r="M83" s="55"/>
      <c r="N83" s="56">
        <f t="shared" si="3"/>
        <v>86795.889164353401</v>
      </c>
      <c r="O83" s="55"/>
      <c r="P83" s="56"/>
      <c r="Q83" s="56"/>
      <c r="R83" s="56"/>
      <c r="T83" s="55"/>
      <c r="U83" s="56"/>
      <c r="V83" s="51"/>
    </row>
    <row r="84" spans="1:22" s="54" customFormat="1" ht="12.6" customHeight="1" x14ac:dyDescent="0.2">
      <c r="A84" s="55"/>
      <c r="B84" s="57"/>
      <c r="D84" s="58" t="s">
        <v>87</v>
      </c>
      <c r="E84" s="55"/>
      <c r="F84" s="56">
        <v>82775.010265687364</v>
      </c>
      <c r="G84" s="55"/>
      <c r="H84" s="56"/>
      <c r="I84" s="55"/>
      <c r="J84" s="56"/>
      <c r="K84" s="55"/>
      <c r="L84" s="56">
        <f t="shared" si="4"/>
        <v>84761.610512063868</v>
      </c>
      <c r="M84" s="55"/>
      <c r="N84" s="56">
        <f t="shared" si="3"/>
        <v>86795.889164353401</v>
      </c>
      <c r="O84" s="55"/>
      <c r="P84" s="56"/>
      <c r="Q84" s="56"/>
      <c r="R84" s="56"/>
      <c r="T84" s="55"/>
      <c r="U84" s="56"/>
      <c r="V84" s="51"/>
    </row>
    <row r="85" spans="1:22" s="54" customFormat="1" ht="12.6" customHeight="1" x14ac:dyDescent="0.2">
      <c r="A85" s="55"/>
      <c r="B85" s="57"/>
      <c r="D85" s="58" t="s">
        <v>88</v>
      </c>
      <c r="E85" s="55"/>
      <c r="F85" s="56">
        <v>79590.448034027373</v>
      </c>
      <c r="G85" s="55"/>
      <c r="H85" s="56"/>
      <c r="I85" s="55"/>
      <c r="J85" s="56"/>
      <c r="K85" s="55"/>
      <c r="L85" s="56">
        <f t="shared" si="4"/>
        <v>81500.618786844032</v>
      </c>
      <c r="M85" s="55"/>
      <c r="N85" s="56">
        <f t="shared" si="3"/>
        <v>83456.633637728286</v>
      </c>
      <c r="O85" s="55"/>
      <c r="P85" s="56"/>
      <c r="Q85" s="56"/>
      <c r="R85" s="56"/>
      <c r="T85" s="55"/>
      <c r="U85" s="56"/>
      <c r="V85" s="51"/>
    </row>
    <row r="86" spans="1:22" s="54" customFormat="1" ht="12.6" customHeight="1" x14ac:dyDescent="0.2">
      <c r="A86" s="55"/>
      <c r="B86" s="57"/>
      <c r="D86" s="58" t="s">
        <v>311</v>
      </c>
      <c r="E86" s="55"/>
      <c r="F86" s="56">
        <v>79590.448034027373</v>
      </c>
      <c r="G86" s="55"/>
      <c r="H86" s="56"/>
      <c r="I86" s="55"/>
      <c r="J86" s="56"/>
      <c r="K86" s="55"/>
      <c r="L86" s="56">
        <f t="shared" si="4"/>
        <v>81500.618786844032</v>
      </c>
      <c r="M86" s="55"/>
      <c r="N86" s="56">
        <f t="shared" si="3"/>
        <v>83456.633637728286</v>
      </c>
      <c r="O86" s="55"/>
      <c r="P86" s="56"/>
      <c r="Q86" s="56"/>
      <c r="R86" s="56"/>
      <c r="T86" s="55"/>
      <c r="U86" s="56"/>
      <c r="V86" s="51"/>
    </row>
    <row r="87" spans="1:22" s="54" customFormat="1" ht="12.6" customHeight="1" x14ac:dyDescent="0.2">
      <c r="A87" s="55"/>
      <c r="B87" s="57"/>
      <c r="D87" s="58" t="s">
        <v>312</v>
      </c>
      <c r="E87" s="55"/>
      <c r="F87" s="56">
        <v>79590.448034027373</v>
      </c>
      <c r="G87" s="55"/>
      <c r="H87" s="56"/>
      <c r="I87" s="55"/>
      <c r="J87" s="56"/>
      <c r="K87" s="55"/>
      <c r="L87" s="56">
        <f t="shared" si="4"/>
        <v>81500.618786844032</v>
      </c>
      <c r="M87" s="55"/>
      <c r="N87" s="56">
        <f t="shared" si="3"/>
        <v>83456.633637728286</v>
      </c>
      <c r="O87" s="55"/>
      <c r="P87" s="56"/>
      <c r="Q87" s="56"/>
      <c r="R87" s="56"/>
      <c r="T87" s="55"/>
      <c r="U87" s="56"/>
      <c r="V87" s="51"/>
    </row>
    <row r="88" spans="1:22" s="54" customFormat="1" ht="12.6" customHeight="1" x14ac:dyDescent="0.2">
      <c r="A88" s="55"/>
      <c r="B88" s="57"/>
      <c r="D88" s="58" t="s">
        <v>313</v>
      </c>
      <c r="E88" s="55"/>
      <c r="F88" s="56">
        <v>76530.137157484816</v>
      </c>
      <c r="G88" s="55"/>
      <c r="H88" s="56"/>
      <c r="I88" s="55"/>
      <c r="J88" s="56"/>
      <c r="K88" s="55"/>
      <c r="L88" s="56">
        <f t="shared" si="4"/>
        <v>78366.860449264452</v>
      </c>
      <c r="M88" s="55"/>
      <c r="N88" s="56">
        <f t="shared" si="3"/>
        <v>80247.665100046797</v>
      </c>
      <c r="O88" s="55"/>
      <c r="P88" s="56"/>
      <c r="Q88" s="56"/>
      <c r="R88" s="56"/>
      <c r="T88" s="55"/>
      <c r="U88" s="56"/>
      <c r="V88" s="51"/>
    </row>
    <row r="89" spans="1:22" s="54" customFormat="1" ht="12.6" customHeight="1" x14ac:dyDescent="0.2">
      <c r="A89" s="55"/>
      <c r="B89" s="57"/>
      <c r="D89" s="58" t="s">
        <v>348</v>
      </c>
      <c r="E89" s="55"/>
      <c r="F89" s="56">
        <v>76530.137157484816</v>
      </c>
      <c r="G89" s="55"/>
      <c r="H89" s="56"/>
      <c r="I89" s="55"/>
      <c r="J89" s="56"/>
      <c r="K89" s="55"/>
      <c r="L89" s="56">
        <f t="shared" si="4"/>
        <v>78366.860449264452</v>
      </c>
      <c r="M89" s="55"/>
      <c r="N89" s="56">
        <f t="shared" si="3"/>
        <v>80247.665100046797</v>
      </c>
      <c r="O89" s="55"/>
      <c r="P89" s="56"/>
      <c r="Q89" s="56"/>
      <c r="R89" s="56"/>
      <c r="T89" s="55"/>
      <c r="U89" s="56"/>
      <c r="V89" s="51"/>
    </row>
    <row r="90" spans="1:22" s="54" customFormat="1" ht="12.6" customHeight="1" x14ac:dyDescent="0.2">
      <c r="A90" s="55"/>
      <c r="B90" s="57"/>
      <c r="D90" s="58" t="s">
        <v>314</v>
      </c>
      <c r="E90" s="55"/>
      <c r="F90" s="56">
        <v>76530.137157484816</v>
      </c>
      <c r="G90" s="55"/>
      <c r="H90" s="56"/>
      <c r="I90" s="55"/>
      <c r="J90" s="56"/>
      <c r="K90" s="55"/>
      <c r="L90" s="56">
        <f t="shared" si="4"/>
        <v>78366.860449264452</v>
      </c>
      <c r="M90" s="55"/>
      <c r="N90" s="56">
        <f t="shared" si="3"/>
        <v>80247.665100046797</v>
      </c>
      <c r="O90" s="55"/>
      <c r="P90" s="56"/>
      <c r="Q90" s="56"/>
      <c r="R90" s="56"/>
      <c r="T90" s="55"/>
      <c r="U90" s="56"/>
      <c r="V90" s="51"/>
    </row>
    <row r="91" spans="1:22" s="54" customFormat="1" ht="12.6" customHeight="1" x14ac:dyDescent="0.2">
      <c r="A91" s="55"/>
      <c r="B91" s="57"/>
      <c r="D91" s="58" t="s">
        <v>315</v>
      </c>
      <c r="E91" s="55"/>
      <c r="F91" s="56">
        <v>73586.959960320019</v>
      </c>
      <c r="G91" s="55"/>
      <c r="H91" s="56"/>
      <c r="I91" s="55"/>
      <c r="J91" s="56"/>
      <c r="K91" s="55"/>
      <c r="L91" s="56">
        <f t="shared" si="4"/>
        <v>75353.046999367696</v>
      </c>
      <c r="M91" s="55"/>
      <c r="N91" s="56">
        <f t="shared" si="3"/>
        <v>77161.520127352516</v>
      </c>
      <c r="O91" s="55"/>
      <c r="P91" s="56"/>
      <c r="Q91" s="56"/>
      <c r="R91" s="56"/>
      <c r="T91" s="55"/>
      <c r="U91" s="56"/>
      <c r="V91" s="51"/>
    </row>
    <row r="92" spans="1:22" s="54" customFormat="1" ht="12.6" customHeight="1" x14ac:dyDescent="0.2">
      <c r="A92" s="55"/>
      <c r="B92" s="57"/>
      <c r="D92" s="58" t="s">
        <v>316</v>
      </c>
      <c r="E92" s="55"/>
      <c r="F92" s="56">
        <v>73586.62255475267</v>
      </c>
      <c r="G92" s="55"/>
      <c r="H92" s="56"/>
      <c r="I92" s="55"/>
      <c r="J92" s="56"/>
      <c r="K92" s="55"/>
      <c r="L92" s="56">
        <f t="shared" si="4"/>
        <v>75352.701496066729</v>
      </c>
      <c r="M92" s="55"/>
      <c r="N92" s="56">
        <f t="shared" si="3"/>
        <v>77161.16633197233</v>
      </c>
      <c r="O92" s="55"/>
      <c r="P92" s="56"/>
      <c r="Q92" s="56"/>
      <c r="R92" s="56"/>
      <c r="T92" s="55"/>
      <c r="U92" s="56"/>
      <c r="V92" s="51"/>
    </row>
    <row r="93" spans="1:22" s="54" customFormat="1" ht="12.6" customHeight="1" x14ac:dyDescent="0.2">
      <c r="A93" s="55"/>
      <c r="B93" s="57"/>
      <c r="D93" s="58" t="s">
        <v>317</v>
      </c>
      <c r="E93" s="55"/>
      <c r="F93" s="56">
        <v>72214.546177382406</v>
      </c>
      <c r="G93" s="55"/>
      <c r="H93" s="56"/>
      <c r="I93" s="55"/>
      <c r="J93" s="56"/>
      <c r="K93" s="55"/>
      <c r="L93" s="56">
        <f t="shared" si="4"/>
        <v>73947.69528563958</v>
      </c>
      <c r="M93" s="55"/>
      <c r="N93" s="56">
        <f t="shared" si="3"/>
        <v>75722.439972494933</v>
      </c>
      <c r="O93" s="55"/>
      <c r="P93" s="56"/>
      <c r="Q93" s="56"/>
      <c r="R93" s="56"/>
      <c r="T93" s="55"/>
      <c r="U93" s="56"/>
      <c r="V93" s="51"/>
    </row>
    <row r="94" spans="1:22" s="54" customFormat="1" ht="12.6" customHeight="1" x14ac:dyDescent="0.2">
      <c r="A94" s="55"/>
      <c r="B94" s="57"/>
      <c r="D94" s="58" t="s">
        <v>95</v>
      </c>
      <c r="E94" s="55"/>
      <c r="F94" s="56">
        <v>70756.176685177386</v>
      </c>
      <c r="G94" s="55"/>
      <c r="H94" s="56"/>
      <c r="I94" s="55"/>
      <c r="J94" s="56"/>
      <c r="K94" s="55"/>
      <c r="L94" s="56">
        <f t="shared" si="4"/>
        <v>72454.324925621651</v>
      </c>
      <c r="M94" s="55"/>
      <c r="N94" s="56">
        <f t="shared" si="3"/>
        <v>74193.228723836568</v>
      </c>
      <c r="O94" s="55"/>
      <c r="P94" s="56"/>
      <c r="Q94" s="56"/>
      <c r="R94" s="56"/>
      <c r="T94" s="55"/>
      <c r="U94" s="56"/>
      <c r="V94" s="51"/>
    </row>
    <row r="95" spans="1:22" s="54" customFormat="1" ht="12.6" customHeight="1" x14ac:dyDescent="0.2">
      <c r="A95" s="55"/>
      <c r="B95" s="57"/>
      <c r="D95" s="58" t="s">
        <v>318</v>
      </c>
      <c r="E95" s="55"/>
      <c r="F95" s="56">
        <v>70756.176685177386</v>
      </c>
      <c r="G95" s="55"/>
      <c r="H95" s="56"/>
      <c r="I95" s="55"/>
      <c r="J95" s="56"/>
      <c r="K95" s="55"/>
      <c r="L95" s="56">
        <f t="shared" si="4"/>
        <v>72454.324925621651</v>
      </c>
      <c r="M95" s="55"/>
      <c r="N95" s="56">
        <f t="shared" si="3"/>
        <v>74193.228723836568</v>
      </c>
      <c r="O95" s="55"/>
      <c r="P95" s="56"/>
      <c r="Q95" s="56"/>
      <c r="R95" s="56"/>
      <c r="T95" s="55"/>
      <c r="U95" s="56"/>
      <c r="V95" s="51"/>
    </row>
    <row r="96" spans="1:22" s="54" customFormat="1" ht="12.6" customHeight="1" x14ac:dyDescent="0.2">
      <c r="A96" s="55"/>
      <c r="B96" s="57"/>
      <c r="D96" s="58" t="s">
        <v>113</v>
      </c>
      <c r="E96" s="55"/>
      <c r="F96" s="56">
        <v>68035.072008105446</v>
      </c>
      <c r="G96" s="55"/>
      <c r="H96" s="56"/>
      <c r="I96" s="55"/>
      <c r="J96" s="56"/>
      <c r="K96" s="55"/>
      <c r="L96" s="56">
        <f t="shared" si="4"/>
        <v>69667.913736299975</v>
      </c>
      <c r="M96" s="55"/>
      <c r="N96" s="56">
        <f t="shared" si="3"/>
        <v>71339.943665971179</v>
      </c>
      <c r="O96" s="55"/>
      <c r="P96" s="56"/>
      <c r="Q96" s="56"/>
      <c r="R96" s="56"/>
      <c r="T96" s="55"/>
      <c r="U96" s="56"/>
      <c r="V96" s="51"/>
    </row>
    <row r="97" spans="1:22" s="54" customFormat="1" ht="12.6" customHeight="1" x14ac:dyDescent="0.2">
      <c r="A97" s="55"/>
      <c r="B97" s="57"/>
      <c r="D97" s="58" t="s">
        <v>319</v>
      </c>
      <c r="E97" s="55"/>
      <c r="F97" s="56">
        <v>68035.072008105446</v>
      </c>
      <c r="G97" s="55"/>
      <c r="H97" s="56"/>
      <c r="I97" s="55"/>
      <c r="J97" s="56"/>
      <c r="K97" s="55"/>
      <c r="L97" s="56">
        <f t="shared" si="4"/>
        <v>69667.913736299975</v>
      </c>
      <c r="M97" s="55"/>
      <c r="N97" s="56">
        <f t="shared" si="3"/>
        <v>71339.943665971179</v>
      </c>
      <c r="O97" s="55"/>
      <c r="P97" s="56"/>
      <c r="Q97" s="56"/>
      <c r="R97" s="56"/>
      <c r="T97" s="55"/>
      <c r="U97" s="56"/>
      <c r="V97" s="51"/>
    </row>
    <row r="98" spans="1:22" s="54" customFormat="1" ht="12.6" customHeight="1" x14ac:dyDescent="0.2">
      <c r="A98" s="55"/>
      <c r="B98" s="57"/>
      <c r="D98" s="58" t="s">
        <v>320</v>
      </c>
      <c r="E98" s="55"/>
      <c r="F98" s="56">
        <v>68035.072008105446</v>
      </c>
      <c r="G98" s="55"/>
      <c r="H98" s="56"/>
      <c r="I98" s="55"/>
      <c r="J98" s="56"/>
      <c r="K98" s="55"/>
      <c r="L98" s="56">
        <f t="shared" si="4"/>
        <v>69667.913736299975</v>
      </c>
      <c r="M98" s="55"/>
      <c r="N98" s="56">
        <f t="shared" si="3"/>
        <v>71339.943665971179</v>
      </c>
      <c r="O98" s="55"/>
      <c r="P98" s="56"/>
      <c r="Q98" s="56"/>
      <c r="R98" s="56"/>
      <c r="T98" s="55"/>
      <c r="U98" s="56"/>
      <c r="V98" s="51"/>
    </row>
    <row r="99" spans="1:22" s="54" customFormat="1" ht="12.6" customHeight="1" x14ac:dyDescent="0.2">
      <c r="A99" s="55"/>
      <c r="B99" s="57"/>
      <c r="D99" s="58" t="s">
        <v>321</v>
      </c>
      <c r="E99" s="55"/>
      <c r="F99" s="56">
        <v>64198.565720640006</v>
      </c>
      <c r="G99" s="55"/>
      <c r="H99" s="56"/>
      <c r="I99" s="55"/>
      <c r="J99" s="56"/>
      <c r="K99" s="55"/>
      <c r="L99" s="56">
        <f t="shared" si="4"/>
        <v>65739.331297935365</v>
      </c>
      <c r="M99" s="55"/>
      <c r="N99" s="56">
        <f t="shared" si="3"/>
        <v>67317.075249085814</v>
      </c>
      <c r="O99" s="55"/>
      <c r="P99" s="56"/>
      <c r="Q99" s="56"/>
      <c r="R99" s="56"/>
      <c r="T99" s="55"/>
      <c r="U99" s="56"/>
      <c r="V99" s="51"/>
    </row>
    <row r="100" spans="1:22" s="54" customFormat="1" ht="12.6" customHeight="1" x14ac:dyDescent="0.2">
      <c r="A100" s="55"/>
      <c r="B100" s="57"/>
      <c r="D100" s="58" t="s">
        <v>322</v>
      </c>
      <c r="E100" s="55"/>
      <c r="F100" s="56">
        <v>60483.074644067456</v>
      </c>
      <c r="G100" s="55"/>
      <c r="H100" s="56"/>
      <c r="I100" s="55"/>
      <c r="J100" s="56"/>
      <c r="K100" s="55"/>
      <c r="L100" s="56">
        <f t="shared" si="4"/>
        <v>61934.668435525076</v>
      </c>
      <c r="M100" s="55"/>
      <c r="N100" s="56">
        <f t="shared" si="3"/>
        <v>63421.100477977678</v>
      </c>
      <c r="O100" s="55"/>
      <c r="P100" s="56"/>
      <c r="Q100" s="56"/>
      <c r="R100" s="56"/>
      <c r="T100" s="55"/>
      <c r="U100" s="56"/>
      <c r="V100" s="51"/>
    </row>
    <row r="101" spans="1:22" s="54" customFormat="1" ht="12.6" customHeight="1" x14ac:dyDescent="0.2">
      <c r="A101" s="55"/>
      <c r="B101" s="57"/>
      <c r="D101" s="58" t="s">
        <v>323</v>
      </c>
      <c r="E101" s="55"/>
      <c r="F101" s="56">
        <v>58155.846762717796</v>
      </c>
      <c r="G101" s="55"/>
      <c r="H101" s="56"/>
      <c r="I101" s="55"/>
      <c r="J101" s="56"/>
      <c r="K101" s="55"/>
      <c r="L101" s="56">
        <f t="shared" si="4"/>
        <v>59551.587085023028</v>
      </c>
      <c r="M101" s="55"/>
      <c r="N101" s="56">
        <f t="shared" si="3"/>
        <v>60980.825175063583</v>
      </c>
      <c r="O101" s="55"/>
      <c r="P101" s="56"/>
      <c r="Q101" s="56"/>
      <c r="R101" s="56"/>
      <c r="T101" s="55"/>
      <c r="U101" s="56"/>
      <c r="V101" s="51"/>
    </row>
    <row r="102" spans="1:22" s="54" customFormat="1" ht="12.6" customHeight="1" x14ac:dyDescent="0.2">
      <c r="A102" s="55"/>
      <c r="B102" s="57"/>
      <c r="D102" s="58" t="s">
        <v>324</v>
      </c>
      <c r="E102" s="55"/>
      <c r="F102" s="56">
        <v>52765.977834662401</v>
      </c>
      <c r="G102" s="55"/>
      <c r="H102" s="56"/>
      <c r="I102" s="55"/>
      <c r="J102" s="56"/>
      <c r="K102" s="55"/>
      <c r="L102" s="56">
        <f t="shared" si="4"/>
        <v>54032.361302694299</v>
      </c>
      <c r="M102" s="55"/>
      <c r="N102" s="56">
        <f t="shared" si="3"/>
        <v>55329.137973958961</v>
      </c>
      <c r="O102" s="55"/>
      <c r="P102" s="56"/>
      <c r="Q102" s="56"/>
      <c r="R102" s="56"/>
      <c r="T102" s="55"/>
      <c r="U102" s="56"/>
      <c r="V102" s="51"/>
    </row>
    <row r="103" spans="1:22" s="54" customFormat="1" ht="12.6" customHeight="1" x14ac:dyDescent="0.2">
      <c r="A103" s="55"/>
      <c r="B103" s="57"/>
      <c r="D103" s="58" t="s">
        <v>325</v>
      </c>
      <c r="E103" s="55"/>
      <c r="F103" s="56">
        <v>48784.813217798408</v>
      </c>
      <c r="G103" s="55"/>
      <c r="H103" s="56"/>
      <c r="I103" s="55"/>
      <c r="J103" s="56"/>
      <c r="K103" s="55"/>
      <c r="L103" s="56">
        <f t="shared" si="4"/>
        <v>49955.64873502557</v>
      </c>
      <c r="M103" s="55"/>
      <c r="N103" s="56">
        <f t="shared" si="3"/>
        <v>51154.584304666183</v>
      </c>
      <c r="O103" s="55"/>
      <c r="P103" s="56"/>
      <c r="Q103" s="56"/>
      <c r="R103" s="56"/>
      <c r="T103" s="55"/>
      <c r="U103" s="56"/>
      <c r="V103" s="51"/>
    </row>
    <row r="104" spans="1:22" s="54" customFormat="1" ht="12.75" customHeight="1" x14ac:dyDescent="0.2">
      <c r="A104" s="55"/>
      <c r="B104" s="57">
        <v>20</v>
      </c>
      <c r="D104" s="58" t="s">
        <v>50</v>
      </c>
      <c r="E104" s="56">
        <v>78</v>
      </c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8"/>
      <c r="T104" s="51"/>
    </row>
    <row r="105" spans="1:22" s="54" customFormat="1" ht="12.75" customHeight="1" x14ac:dyDescent="0.2">
      <c r="A105" s="55"/>
      <c r="B105" s="57"/>
      <c r="C105" s="51"/>
      <c r="D105" s="58" t="s">
        <v>51</v>
      </c>
      <c r="E105" s="56"/>
      <c r="F105" s="56">
        <v>131241.70719196327</v>
      </c>
      <c r="G105" s="79"/>
      <c r="H105" s="56"/>
      <c r="I105" s="55"/>
      <c r="J105" s="56"/>
      <c r="K105" s="56"/>
      <c r="L105" s="56">
        <f t="shared" ref="L105:L116" si="5">F105*(1+$S$8)</f>
        <v>134391.5081645704</v>
      </c>
      <c r="M105" s="56"/>
      <c r="N105" s="56">
        <f t="shared" si="3"/>
        <v>137616.9043605201</v>
      </c>
      <c r="O105" s="56"/>
      <c r="P105" s="56"/>
      <c r="Q105" s="55"/>
      <c r="R105" s="56"/>
      <c r="S105" s="58"/>
      <c r="T105" s="51"/>
    </row>
    <row r="106" spans="1:22" s="54" customFormat="1" ht="12.75" customHeight="1" x14ac:dyDescent="0.2">
      <c r="A106" s="55"/>
      <c r="B106" s="57"/>
      <c r="C106" s="51"/>
      <c r="D106" s="58" t="s">
        <v>52</v>
      </c>
      <c r="E106" s="56"/>
      <c r="F106" s="56">
        <v>131241.70719196327</v>
      </c>
      <c r="G106" s="56"/>
      <c r="H106" s="56"/>
      <c r="I106" s="55"/>
      <c r="J106" s="56"/>
      <c r="K106" s="56"/>
      <c r="L106" s="56">
        <f t="shared" si="5"/>
        <v>134391.5081645704</v>
      </c>
      <c r="M106" s="56"/>
      <c r="N106" s="56">
        <f t="shared" ref="N106:N116" si="6">L106*(1+$S$8)</f>
        <v>137616.9043605201</v>
      </c>
      <c r="O106" s="56"/>
      <c r="P106" s="56"/>
      <c r="Q106" s="55"/>
      <c r="R106" s="56"/>
      <c r="S106" s="58"/>
      <c r="T106" s="51"/>
    </row>
    <row r="107" spans="1:22" s="54" customFormat="1" ht="12.75" customHeight="1" x14ac:dyDescent="0.2">
      <c r="A107" s="55"/>
      <c r="B107" s="57"/>
      <c r="C107" s="51"/>
      <c r="D107" s="58" t="s">
        <v>53</v>
      </c>
      <c r="E107" s="56"/>
      <c r="F107" s="56">
        <v>112516.08558477601</v>
      </c>
      <c r="G107" s="56"/>
      <c r="H107" s="56"/>
      <c r="I107" s="55"/>
      <c r="J107" s="56"/>
      <c r="K107" s="56"/>
      <c r="L107" s="56">
        <f t="shared" si="5"/>
        <v>115216.47163881063</v>
      </c>
      <c r="M107" s="56"/>
      <c r="N107" s="56">
        <f t="shared" si="6"/>
        <v>117981.66695814209</v>
      </c>
      <c r="O107" s="56"/>
      <c r="P107" s="56"/>
      <c r="Q107" s="55"/>
      <c r="R107" s="56"/>
      <c r="S107" s="58"/>
      <c r="T107" s="51"/>
    </row>
    <row r="108" spans="1:22" ht="12.75" customHeight="1" x14ac:dyDescent="0.2">
      <c r="A108" s="55"/>
      <c r="D108" s="58" t="s">
        <v>54</v>
      </c>
      <c r="F108" s="56">
        <v>112437.47112881806</v>
      </c>
      <c r="H108" s="56"/>
      <c r="I108" s="55"/>
      <c r="J108" s="56"/>
      <c r="L108" s="56">
        <f t="shared" si="5"/>
        <v>115135.97043590969</v>
      </c>
      <c r="N108" s="56">
        <f t="shared" si="6"/>
        <v>117899.23372637153</v>
      </c>
      <c r="Q108" s="55"/>
      <c r="S108" s="81"/>
      <c r="T108" s="51"/>
    </row>
    <row r="109" spans="1:22" s="54" customFormat="1" ht="12.75" customHeight="1" x14ac:dyDescent="0.2">
      <c r="A109" s="55"/>
      <c r="B109" s="57"/>
      <c r="C109" s="51"/>
      <c r="D109" s="58" t="s">
        <v>55</v>
      </c>
      <c r="E109" s="56"/>
      <c r="F109" s="56">
        <v>109535.57229802465</v>
      </c>
      <c r="G109" s="79"/>
      <c r="H109" s="56"/>
      <c r="I109" s="55"/>
      <c r="J109" s="56"/>
      <c r="K109" s="56"/>
      <c r="L109" s="56">
        <f t="shared" si="5"/>
        <v>112164.42603317724</v>
      </c>
      <c r="M109" s="56"/>
      <c r="N109" s="56">
        <f t="shared" si="6"/>
        <v>114856.37225797349</v>
      </c>
      <c r="O109" s="56"/>
      <c r="P109" s="56"/>
      <c r="Q109" s="55"/>
      <c r="R109" s="56"/>
      <c r="S109" s="58"/>
      <c r="T109" s="51"/>
    </row>
    <row r="110" spans="1:22" ht="12.75" customHeight="1" x14ac:dyDescent="0.2">
      <c r="A110" s="55"/>
      <c r="D110" s="58" t="s">
        <v>56</v>
      </c>
      <c r="F110" s="56">
        <v>104032.56038097225</v>
      </c>
      <c r="G110" s="79"/>
      <c r="H110" s="56"/>
      <c r="I110" s="55"/>
      <c r="J110" s="56"/>
      <c r="L110" s="56">
        <f t="shared" si="5"/>
        <v>106529.34183011559</v>
      </c>
      <c r="N110" s="56">
        <f t="shared" si="6"/>
        <v>109086.04603403837</v>
      </c>
      <c r="Q110" s="55"/>
      <c r="S110" s="81"/>
      <c r="T110" s="51"/>
    </row>
    <row r="111" spans="1:22" s="54" customFormat="1" ht="12.75" customHeight="1" x14ac:dyDescent="0.2">
      <c r="A111" s="55"/>
      <c r="B111" s="57"/>
      <c r="C111" s="51"/>
      <c r="D111" s="58" t="s">
        <v>57</v>
      </c>
      <c r="E111" s="56"/>
      <c r="F111" s="56">
        <v>102690.9875999517</v>
      </c>
      <c r="G111" s="56"/>
      <c r="H111" s="56"/>
      <c r="I111" s="55"/>
      <c r="J111" s="56"/>
      <c r="K111" s="56"/>
      <c r="L111" s="56">
        <f t="shared" si="5"/>
        <v>105155.57130235054</v>
      </c>
      <c r="M111" s="56"/>
      <c r="N111" s="56">
        <f t="shared" si="6"/>
        <v>107679.30501360695</v>
      </c>
      <c r="O111" s="56"/>
      <c r="P111" s="56"/>
      <c r="Q111" s="55"/>
      <c r="R111" s="56"/>
      <c r="S111" s="58"/>
      <c r="T111" s="51"/>
    </row>
    <row r="112" spans="1:22" s="54" customFormat="1" ht="12.75" customHeight="1" x14ac:dyDescent="0.2">
      <c r="A112" s="55"/>
      <c r="B112" s="57"/>
      <c r="C112" s="51"/>
      <c r="D112" s="58" t="s">
        <v>342</v>
      </c>
      <c r="E112" s="56"/>
      <c r="F112" s="56">
        <v>99123.317447617883</v>
      </c>
      <c r="G112" s="56"/>
      <c r="H112" s="56"/>
      <c r="I112" s="55"/>
      <c r="J112" s="56"/>
      <c r="K112" s="56"/>
      <c r="L112" s="56">
        <f t="shared" si="5"/>
        <v>101502.27706636071</v>
      </c>
      <c r="M112" s="56"/>
      <c r="N112" s="56">
        <f t="shared" si="6"/>
        <v>103938.33171595336</v>
      </c>
      <c r="O112" s="56"/>
      <c r="P112" s="56"/>
      <c r="Q112" s="55"/>
      <c r="R112" s="56"/>
      <c r="S112" s="58"/>
      <c r="T112" s="51"/>
    </row>
    <row r="113" spans="1:20" s="54" customFormat="1" ht="12.75" customHeight="1" x14ac:dyDescent="0.2">
      <c r="A113" s="55"/>
      <c r="B113" s="57"/>
      <c r="C113" s="51"/>
      <c r="D113" s="58" t="s">
        <v>58</v>
      </c>
      <c r="E113" s="56"/>
      <c r="F113" s="56">
        <v>97619.324575395323</v>
      </c>
      <c r="G113" s="79"/>
      <c r="H113" s="56"/>
      <c r="I113" s="55"/>
      <c r="J113" s="56"/>
      <c r="K113" s="56"/>
      <c r="L113" s="56">
        <f t="shared" si="5"/>
        <v>99962.188365204813</v>
      </c>
      <c r="M113" s="56"/>
      <c r="N113" s="56">
        <f t="shared" si="6"/>
        <v>102361.28088596973</v>
      </c>
      <c r="O113" s="56"/>
      <c r="P113" s="56"/>
      <c r="Q113" s="55"/>
      <c r="R113" s="56"/>
      <c r="S113" s="58"/>
      <c r="T113" s="51"/>
    </row>
    <row r="114" spans="1:20" s="54" customFormat="1" ht="12.75" customHeight="1" x14ac:dyDescent="0.2">
      <c r="A114" s="55"/>
      <c r="B114" s="57"/>
      <c r="C114" s="51"/>
      <c r="D114" s="58" t="s">
        <v>59</v>
      </c>
      <c r="E114" s="56"/>
      <c r="F114" s="56">
        <v>91570.460101734308</v>
      </c>
      <c r="G114" s="56"/>
      <c r="H114" s="56"/>
      <c r="I114" s="55"/>
      <c r="J114" s="56"/>
      <c r="K114" s="56"/>
      <c r="L114" s="56">
        <f t="shared" si="5"/>
        <v>93768.151144175936</v>
      </c>
      <c r="M114" s="56"/>
      <c r="N114" s="56">
        <f t="shared" si="6"/>
        <v>96018.586771636154</v>
      </c>
      <c r="O114" s="56"/>
      <c r="P114" s="56"/>
      <c r="Q114" s="55"/>
      <c r="R114" s="56"/>
      <c r="S114" s="58"/>
      <c r="T114" s="51"/>
    </row>
    <row r="115" spans="1:20" s="54" customFormat="1" ht="12.75" customHeight="1" x14ac:dyDescent="0.2">
      <c r="A115" s="55"/>
      <c r="B115" s="57"/>
      <c r="C115" s="51"/>
      <c r="D115" s="58" t="s">
        <v>60</v>
      </c>
      <c r="E115" s="56"/>
      <c r="F115" s="56">
        <v>79079.306653990236</v>
      </c>
      <c r="G115" s="79"/>
      <c r="H115" s="56"/>
      <c r="I115" s="55"/>
      <c r="J115" s="56"/>
      <c r="K115" s="56"/>
      <c r="L115" s="56">
        <f t="shared" si="5"/>
        <v>80977.21001368601</v>
      </c>
      <c r="M115" s="56"/>
      <c r="N115" s="56">
        <f t="shared" si="6"/>
        <v>82920.663054014469</v>
      </c>
      <c r="O115" s="56"/>
      <c r="P115" s="56"/>
      <c r="Q115" s="55"/>
      <c r="R115" s="56"/>
      <c r="S115" s="58"/>
      <c r="T115" s="51"/>
    </row>
    <row r="116" spans="1:20" s="54" customFormat="1" ht="12.75" customHeight="1" x14ac:dyDescent="0.2">
      <c r="A116" s="55"/>
      <c r="B116" s="57">
        <v>21</v>
      </c>
      <c r="C116" s="51"/>
      <c r="D116" s="58" t="s">
        <v>61</v>
      </c>
      <c r="E116" s="56">
        <v>4</v>
      </c>
      <c r="F116" s="56">
        <v>109713.30932888595</v>
      </c>
      <c r="G116" s="56"/>
      <c r="H116" s="56"/>
      <c r="I116" s="56"/>
      <c r="J116" s="56"/>
      <c r="K116" s="56"/>
      <c r="L116" s="56">
        <f t="shared" si="5"/>
        <v>112346.42875277922</v>
      </c>
      <c r="M116" s="56"/>
      <c r="N116" s="56">
        <f t="shared" si="6"/>
        <v>115042.74304284592</v>
      </c>
      <c r="O116" s="56"/>
      <c r="P116" s="56"/>
      <c r="Q116" s="56"/>
      <c r="R116" s="56"/>
      <c r="S116" s="58"/>
      <c r="T116" s="51"/>
    </row>
    <row r="117" spans="1:20" s="54" customFormat="1" ht="12.75" customHeight="1" x14ac:dyDescent="0.2">
      <c r="A117" s="55"/>
      <c r="B117" s="26">
        <v>22</v>
      </c>
      <c r="D117" s="58" t="s">
        <v>62</v>
      </c>
      <c r="E117" s="56">
        <v>50</v>
      </c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T117" s="51"/>
    </row>
    <row r="118" spans="1:20" s="54" customFormat="1" ht="12.75" customHeight="1" x14ac:dyDescent="0.2">
      <c r="A118" s="55"/>
      <c r="B118" s="57"/>
      <c r="D118" s="58" t="s">
        <v>63</v>
      </c>
      <c r="E118" s="56"/>
      <c r="F118" s="56">
        <v>95028.509418278409</v>
      </c>
      <c r="G118" s="56"/>
      <c r="H118" s="56"/>
      <c r="I118" s="56"/>
      <c r="J118" s="56"/>
      <c r="K118" s="56"/>
      <c r="L118" s="56">
        <f t="shared" ref="L118:L125" si="7">F118*(1+$S$8)</f>
        <v>97309.193644317085</v>
      </c>
      <c r="M118" s="56"/>
      <c r="N118" s="56">
        <f t="shared" ref="N118:N125" si="8">L118*(1+$S$8)</f>
        <v>99644.614291780701</v>
      </c>
      <c r="O118" s="56"/>
      <c r="P118" s="56"/>
      <c r="Q118" s="56"/>
      <c r="R118" s="56"/>
      <c r="T118" s="51"/>
    </row>
    <row r="119" spans="1:20" s="54" customFormat="1" ht="12.75" customHeight="1" x14ac:dyDescent="0.2">
      <c r="A119" s="55"/>
      <c r="B119" s="57"/>
      <c r="D119" s="58" t="s">
        <v>64</v>
      </c>
      <c r="E119" s="56"/>
      <c r="F119" s="56">
        <v>78106.425941145601</v>
      </c>
      <c r="G119" s="56"/>
      <c r="H119" s="56"/>
      <c r="I119" s="56"/>
      <c r="J119" s="56"/>
      <c r="K119" s="56"/>
      <c r="L119" s="56">
        <f t="shared" si="7"/>
        <v>79980.980163733097</v>
      </c>
      <c r="M119" s="56"/>
      <c r="N119" s="56">
        <f t="shared" si="8"/>
        <v>81900.523687662688</v>
      </c>
      <c r="O119" s="56"/>
      <c r="P119" s="56"/>
      <c r="Q119" s="56"/>
      <c r="R119" s="56"/>
      <c r="T119" s="51"/>
    </row>
    <row r="120" spans="1:20" s="54" customFormat="1" ht="12.75" customHeight="1" x14ac:dyDescent="0.2">
      <c r="A120" s="55"/>
      <c r="B120" s="57"/>
      <c r="D120" s="58" t="s">
        <v>65</v>
      </c>
      <c r="E120" s="56"/>
      <c r="F120" s="56">
        <v>75103.176798316825</v>
      </c>
      <c r="G120" s="56"/>
      <c r="H120" s="56"/>
      <c r="I120" s="56"/>
      <c r="J120" s="56"/>
      <c r="K120" s="56"/>
      <c r="L120" s="56">
        <f t="shared" si="7"/>
        <v>76905.653041476427</v>
      </c>
      <c r="M120" s="56"/>
      <c r="N120" s="56">
        <f t="shared" si="8"/>
        <v>78751.388714471861</v>
      </c>
      <c r="O120" s="56"/>
      <c r="P120" s="56"/>
      <c r="Q120" s="56"/>
      <c r="R120" s="56"/>
      <c r="T120" s="51"/>
    </row>
    <row r="121" spans="1:20" s="54" customFormat="1" ht="12.75" customHeight="1" x14ac:dyDescent="0.2">
      <c r="A121" s="55"/>
      <c r="B121" s="57"/>
      <c r="D121" s="58" t="s">
        <v>66</v>
      </c>
      <c r="E121" s="56"/>
      <c r="F121" s="56">
        <v>72214.546177382406</v>
      </c>
      <c r="G121" s="56"/>
      <c r="H121" s="56"/>
      <c r="I121" s="56"/>
      <c r="J121" s="56"/>
      <c r="K121" s="56"/>
      <c r="L121" s="56">
        <f t="shared" si="7"/>
        <v>73947.69528563958</v>
      </c>
      <c r="M121" s="56"/>
      <c r="N121" s="56">
        <f t="shared" si="8"/>
        <v>75722.439972494933</v>
      </c>
      <c r="O121" s="56"/>
      <c r="P121" s="56"/>
      <c r="Q121" s="56"/>
      <c r="R121" s="56"/>
      <c r="T121" s="51"/>
    </row>
    <row r="122" spans="1:20" s="54" customFormat="1" ht="12.75" customHeight="1" x14ac:dyDescent="0.2">
      <c r="A122" s="55"/>
      <c r="B122" s="57"/>
      <c r="D122" s="58" t="s">
        <v>67</v>
      </c>
      <c r="E122" s="56"/>
      <c r="F122" s="56">
        <v>69436.87604040961</v>
      </c>
      <c r="G122" s="79"/>
      <c r="H122" s="56"/>
      <c r="I122" s="56"/>
      <c r="J122" s="56"/>
      <c r="K122" s="56"/>
      <c r="L122" s="56">
        <f t="shared" si="7"/>
        <v>71103.361065379446</v>
      </c>
      <c r="M122" s="56"/>
      <c r="N122" s="56">
        <f t="shared" si="8"/>
        <v>72809.841730948552</v>
      </c>
      <c r="O122" s="56"/>
      <c r="P122" s="56"/>
      <c r="Q122" s="56"/>
      <c r="R122" s="56"/>
      <c r="T122" s="51"/>
    </row>
    <row r="123" spans="1:20" s="54" customFormat="1" ht="12.75" customHeight="1" x14ac:dyDescent="0.2">
      <c r="A123" s="55"/>
      <c r="B123" s="57"/>
      <c r="D123" s="58" t="s">
        <v>68</v>
      </c>
      <c r="E123" s="56"/>
      <c r="F123" s="56">
        <v>61729.39011600001</v>
      </c>
      <c r="G123" s="79"/>
      <c r="H123" s="56"/>
      <c r="I123" s="56"/>
      <c r="J123" s="56"/>
      <c r="K123" s="56"/>
      <c r="L123" s="56">
        <f t="shared" si="7"/>
        <v>63210.895478784012</v>
      </c>
      <c r="M123" s="56"/>
      <c r="N123" s="56">
        <f t="shared" si="8"/>
        <v>64727.956970274827</v>
      </c>
      <c r="O123" s="56"/>
      <c r="P123" s="56"/>
      <c r="Q123" s="56"/>
      <c r="R123" s="56"/>
      <c r="T123" s="51"/>
    </row>
    <row r="124" spans="1:20" s="54" customFormat="1" ht="12.75" customHeight="1" x14ac:dyDescent="0.2">
      <c r="A124" s="55"/>
      <c r="B124" s="57"/>
      <c r="D124" s="58" t="s">
        <v>69</v>
      </c>
      <c r="E124" s="56"/>
      <c r="F124" s="56">
        <v>57071.488481568013</v>
      </c>
      <c r="G124" s="56"/>
      <c r="H124" s="56"/>
      <c r="I124" s="56"/>
      <c r="J124" s="56"/>
      <c r="K124" s="56"/>
      <c r="L124" s="56">
        <f t="shared" si="7"/>
        <v>58441.204205125643</v>
      </c>
      <c r="M124" s="56"/>
      <c r="N124" s="56">
        <f t="shared" si="8"/>
        <v>59843.793106048659</v>
      </c>
      <c r="O124" s="56"/>
      <c r="P124" s="56"/>
      <c r="Q124" s="56"/>
      <c r="R124" s="56"/>
      <c r="T124" s="51"/>
    </row>
    <row r="125" spans="1:20" s="54" customFormat="1" ht="12.75" customHeight="1" x14ac:dyDescent="0.2">
      <c r="A125" s="55"/>
      <c r="B125" s="57"/>
      <c r="D125" s="58" t="s">
        <v>70</v>
      </c>
      <c r="E125" s="56"/>
      <c r="F125" s="56">
        <v>52765.977834662401</v>
      </c>
      <c r="G125" s="56"/>
      <c r="H125" s="56"/>
      <c r="I125" s="56"/>
      <c r="J125" s="56"/>
      <c r="K125" s="56"/>
      <c r="L125" s="56">
        <f t="shared" si="7"/>
        <v>54032.361302694299</v>
      </c>
      <c r="M125" s="56"/>
      <c r="N125" s="56">
        <f t="shared" si="8"/>
        <v>55329.137973958961</v>
      </c>
      <c r="O125" s="56"/>
      <c r="P125" s="56"/>
      <c r="Q125" s="56"/>
      <c r="R125" s="56"/>
      <c r="T125" s="51"/>
    </row>
    <row r="126" spans="1:20" s="54" customFormat="1" ht="12.75" customHeight="1" x14ac:dyDescent="0.2">
      <c r="A126" s="55"/>
      <c r="B126" s="29">
        <v>23</v>
      </c>
      <c r="D126" s="58" t="s">
        <v>71</v>
      </c>
      <c r="E126" s="56">
        <v>82</v>
      </c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T126" s="51"/>
    </row>
    <row r="127" spans="1:20" s="10" customFormat="1" ht="12.75" customHeight="1" x14ac:dyDescent="0.2">
      <c r="A127" s="9"/>
      <c r="B127" s="30"/>
      <c r="D127" s="58" t="s">
        <v>72</v>
      </c>
      <c r="E127" s="11"/>
      <c r="F127" s="11">
        <v>93110.237984356034</v>
      </c>
      <c r="G127" s="56"/>
      <c r="H127" s="56"/>
      <c r="I127" s="11"/>
      <c r="J127" s="11"/>
      <c r="K127" s="11"/>
      <c r="L127" s="56">
        <f t="shared" ref="L127:L141" si="9">F127*(1+$S$8)</f>
        <v>95344.883695980578</v>
      </c>
      <c r="M127" s="11"/>
      <c r="N127" s="56">
        <f t="shared" ref="N127:N141" si="10">L127*(1+$S$8)</f>
        <v>97633.160904684119</v>
      </c>
      <c r="O127" s="11"/>
      <c r="P127" s="56"/>
      <c r="Q127" s="11"/>
      <c r="R127" s="11"/>
      <c r="T127" s="51"/>
    </row>
    <row r="128" spans="1:20" s="10" customFormat="1" ht="12.75" customHeight="1" x14ac:dyDescent="0.2">
      <c r="A128" s="9"/>
      <c r="B128" s="30"/>
      <c r="D128" s="58" t="s">
        <v>73</v>
      </c>
      <c r="E128" s="11"/>
      <c r="F128" s="11">
        <v>91374.129523411219</v>
      </c>
      <c r="G128" s="56"/>
      <c r="H128" s="56"/>
      <c r="I128" s="9"/>
      <c r="J128" s="11"/>
      <c r="K128" s="11"/>
      <c r="L128" s="56">
        <f t="shared" si="9"/>
        <v>93567.108631973097</v>
      </c>
      <c r="M128" s="11"/>
      <c r="N128" s="56">
        <f t="shared" si="10"/>
        <v>95812.719239140453</v>
      </c>
      <c r="O128" s="11"/>
      <c r="P128" s="56"/>
      <c r="Q128" s="9"/>
      <c r="R128" s="11"/>
      <c r="T128" s="51"/>
    </row>
    <row r="129" spans="1:21" s="10" customFormat="1" ht="12.75" customHeight="1" x14ac:dyDescent="0.2">
      <c r="A129" s="9"/>
      <c r="B129" s="30"/>
      <c r="D129" s="58" t="s">
        <v>74</v>
      </c>
      <c r="E129" s="11"/>
      <c r="F129" s="11">
        <v>89529.313929871423</v>
      </c>
      <c r="G129" s="79"/>
      <c r="H129" s="56"/>
      <c r="I129" s="11"/>
      <c r="J129" s="11"/>
      <c r="K129" s="11"/>
      <c r="L129" s="56">
        <f t="shared" si="9"/>
        <v>91678.017464188335</v>
      </c>
      <c r="M129" s="11"/>
      <c r="N129" s="56">
        <f t="shared" si="10"/>
        <v>93878.289883328864</v>
      </c>
      <c r="O129" s="11"/>
      <c r="P129" s="56"/>
      <c r="Q129" s="11"/>
      <c r="R129" s="11"/>
      <c r="T129" s="51"/>
    </row>
    <row r="130" spans="1:21" s="10" customFormat="1" ht="12.75" customHeight="1" x14ac:dyDescent="0.2">
      <c r="A130" s="9"/>
      <c r="B130" s="30"/>
      <c r="D130" s="58" t="s">
        <v>75</v>
      </c>
      <c r="E130" s="11"/>
      <c r="F130" s="11">
        <v>86085.066366015963</v>
      </c>
      <c r="G130" s="56"/>
      <c r="H130" s="56"/>
      <c r="I130" s="11"/>
      <c r="J130" s="11"/>
      <c r="K130" s="11"/>
      <c r="L130" s="56">
        <f t="shared" si="9"/>
        <v>88151.107958800349</v>
      </c>
      <c r="M130" s="11"/>
      <c r="N130" s="56">
        <f t="shared" si="10"/>
        <v>90266.734549811561</v>
      </c>
      <c r="O130" s="11"/>
      <c r="P130" s="56"/>
      <c r="Q130" s="11"/>
      <c r="R130" s="11"/>
      <c r="T130" s="51"/>
    </row>
    <row r="131" spans="1:21" s="10" customFormat="1" ht="12.75" customHeight="1" x14ac:dyDescent="0.2">
      <c r="A131" s="9"/>
      <c r="B131" s="30"/>
      <c r="D131" s="58" t="s">
        <v>76</v>
      </c>
      <c r="E131" s="11"/>
      <c r="F131" s="11">
        <v>76530.137157484816</v>
      </c>
      <c r="G131" s="79"/>
      <c r="H131" s="56"/>
      <c r="I131" s="11"/>
      <c r="J131" s="11"/>
      <c r="K131" s="11"/>
      <c r="L131" s="56">
        <f t="shared" si="9"/>
        <v>78366.860449264452</v>
      </c>
      <c r="M131" s="11"/>
      <c r="N131" s="56">
        <f t="shared" si="10"/>
        <v>80247.665100046797</v>
      </c>
      <c r="O131" s="11"/>
      <c r="P131" s="56"/>
      <c r="Q131" s="11"/>
      <c r="R131" s="11"/>
      <c r="T131" s="51"/>
    </row>
    <row r="132" spans="1:21" s="10" customFormat="1" ht="12.75" customHeight="1" x14ac:dyDescent="0.2">
      <c r="A132" s="9"/>
      <c r="B132" s="30"/>
      <c r="D132" s="58" t="s">
        <v>77</v>
      </c>
      <c r="E132" s="11"/>
      <c r="F132" s="11">
        <v>73586.62255475267</v>
      </c>
      <c r="G132" s="79"/>
      <c r="H132" s="56"/>
      <c r="I132" s="11"/>
      <c r="J132" s="11"/>
      <c r="K132" s="11"/>
      <c r="L132" s="56">
        <f t="shared" si="9"/>
        <v>75352.701496066729</v>
      </c>
      <c r="M132" s="11"/>
      <c r="N132" s="56">
        <f t="shared" si="10"/>
        <v>77161.16633197233</v>
      </c>
      <c r="O132" s="11"/>
      <c r="P132" s="56"/>
      <c r="Q132" s="11"/>
      <c r="R132" s="11"/>
      <c r="T132" s="51"/>
    </row>
    <row r="133" spans="1:21" s="10" customFormat="1" ht="12.75" customHeight="1" x14ac:dyDescent="0.2">
      <c r="A133" s="9"/>
      <c r="B133" s="30"/>
      <c r="D133" s="58" t="s">
        <v>78</v>
      </c>
      <c r="E133" s="11"/>
      <c r="F133" s="11">
        <v>68035.072008105446</v>
      </c>
      <c r="G133" s="56"/>
      <c r="H133" s="56"/>
      <c r="I133" s="11"/>
      <c r="J133" s="11"/>
      <c r="K133" s="11"/>
      <c r="L133" s="56">
        <f t="shared" si="9"/>
        <v>69667.913736299975</v>
      </c>
      <c r="M133" s="11"/>
      <c r="N133" s="56">
        <f t="shared" si="10"/>
        <v>71339.943665971179</v>
      </c>
      <c r="O133" s="11"/>
      <c r="P133" s="56"/>
      <c r="Q133" s="11"/>
      <c r="R133" s="11"/>
      <c r="T133" s="51"/>
    </row>
    <row r="134" spans="1:21" s="10" customFormat="1" ht="12.75" customHeight="1" x14ac:dyDescent="0.2">
      <c r="A134" s="9"/>
      <c r="B134" s="30"/>
      <c r="D134" s="58" t="s">
        <v>79</v>
      </c>
      <c r="E134" s="11"/>
      <c r="F134" s="11">
        <v>64198.565720640006</v>
      </c>
      <c r="G134" s="56"/>
      <c r="H134" s="56"/>
      <c r="I134" s="11"/>
      <c r="J134" s="11"/>
      <c r="K134" s="11"/>
      <c r="L134" s="56">
        <f t="shared" si="9"/>
        <v>65739.331297935365</v>
      </c>
      <c r="M134" s="11"/>
      <c r="N134" s="56">
        <f t="shared" si="10"/>
        <v>67317.075249085814</v>
      </c>
      <c r="O134" s="11"/>
      <c r="P134" s="56"/>
      <c r="Q134" s="11"/>
      <c r="R134" s="11"/>
      <c r="T134" s="51"/>
      <c r="U134" s="9"/>
    </row>
    <row r="135" spans="1:21" s="10" customFormat="1" ht="12.75" customHeight="1" x14ac:dyDescent="0.2">
      <c r="A135" s="9"/>
      <c r="B135" s="30"/>
      <c r="D135" s="58" t="s">
        <v>80</v>
      </c>
      <c r="E135" s="11"/>
      <c r="F135" s="11">
        <v>58155.846762717796</v>
      </c>
      <c r="G135" s="79"/>
      <c r="H135" s="56"/>
      <c r="I135" s="11"/>
      <c r="J135" s="11"/>
      <c r="K135" s="11"/>
      <c r="L135" s="56">
        <f t="shared" si="9"/>
        <v>59551.587085023028</v>
      </c>
      <c r="M135" s="11"/>
      <c r="N135" s="56">
        <f t="shared" si="10"/>
        <v>60980.825175063583</v>
      </c>
      <c r="O135" s="11"/>
      <c r="P135" s="56"/>
      <c r="Q135" s="11"/>
      <c r="R135" s="11"/>
      <c r="T135" s="51"/>
    </row>
    <row r="136" spans="1:21" s="54" customFormat="1" ht="12.75" customHeight="1" x14ac:dyDescent="0.2">
      <c r="A136" s="55"/>
      <c r="B136" s="57"/>
      <c r="D136" s="58" t="s">
        <v>81</v>
      </c>
      <c r="E136" s="56"/>
      <c r="F136" s="56">
        <v>48784.813217798408</v>
      </c>
      <c r="G136" s="79"/>
      <c r="H136" s="56"/>
      <c r="I136" s="56"/>
      <c r="J136" s="56"/>
      <c r="K136" s="56"/>
      <c r="L136" s="56">
        <f t="shared" si="9"/>
        <v>49955.64873502557</v>
      </c>
      <c r="M136" s="56"/>
      <c r="N136" s="56">
        <f t="shared" si="10"/>
        <v>51154.584304666183</v>
      </c>
      <c r="O136" s="56"/>
      <c r="P136" s="56"/>
      <c r="Q136" s="56"/>
      <c r="R136" s="11"/>
      <c r="T136" s="51"/>
    </row>
    <row r="137" spans="1:21" s="10" customFormat="1" ht="12.6" customHeight="1" x14ac:dyDescent="0.2">
      <c r="A137" s="9"/>
      <c r="B137" s="30"/>
      <c r="D137" s="58" t="s">
        <v>82</v>
      </c>
      <c r="E137" s="11"/>
      <c r="F137" s="11">
        <v>48784.813217798408</v>
      </c>
      <c r="G137" s="56"/>
      <c r="H137" s="56"/>
      <c r="I137" s="9"/>
      <c r="J137" s="11"/>
      <c r="K137" s="11"/>
      <c r="L137" s="56">
        <f t="shared" si="9"/>
        <v>49955.64873502557</v>
      </c>
      <c r="M137" s="11"/>
      <c r="N137" s="56">
        <f t="shared" si="10"/>
        <v>51154.584304666183</v>
      </c>
      <c r="O137" s="11"/>
      <c r="P137" s="56"/>
      <c r="Q137" s="9"/>
      <c r="R137" s="11"/>
      <c r="T137" s="51"/>
      <c r="U137" s="9"/>
    </row>
    <row r="138" spans="1:21" s="10" customFormat="1" ht="12.6" customHeight="1" x14ac:dyDescent="0.2">
      <c r="A138" s="9"/>
      <c r="B138" s="30"/>
      <c r="D138" s="58" t="s">
        <v>83</v>
      </c>
      <c r="E138" s="11"/>
      <c r="F138" s="11">
        <v>48784.813217798408</v>
      </c>
      <c r="G138" s="56"/>
      <c r="H138" s="56"/>
      <c r="I138" s="9"/>
      <c r="J138" s="11"/>
      <c r="K138" s="11"/>
      <c r="L138" s="56">
        <f t="shared" si="9"/>
        <v>49955.64873502557</v>
      </c>
      <c r="M138" s="11"/>
      <c r="N138" s="56">
        <f t="shared" si="10"/>
        <v>51154.584304666183</v>
      </c>
      <c r="O138" s="11"/>
      <c r="P138" s="56"/>
      <c r="Q138" s="9"/>
      <c r="R138" s="11"/>
      <c r="T138" s="51"/>
      <c r="U138" s="9"/>
    </row>
    <row r="139" spans="1:21" s="10" customFormat="1" ht="12.6" customHeight="1" x14ac:dyDescent="0.2">
      <c r="A139" s="9"/>
      <c r="B139" s="30"/>
      <c r="D139" s="58" t="s">
        <v>84</v>
      </c>
      <c r="E139" s="11"/>
      <c r="F139" s="11">
        <v>46909.45910424961</v>
      </c>
      <c r="G139" s="56"/>
      <c r="H139" s="56"/>
      <c r="I139" s="9"/>
      <c r="J139" s="11"/>
      <c r="K139" s="11"/>
      <c r="L139" s="56">
        <f t="shared" si="9"/>
        <v>48035.286122751604</v>
      </c>
      <c r="M139" s="11"/>
      <c r="N139" s="56">
        <f t="shared" si="10"/>
        <v>49188.132989697646</v>
      </c>
      <c r="O139" s="11"/>
      <c r="P139" s="56"/>
      <c r="Q139" s="9"/>
      <c r="R139" s="11"/>
      <c r="T139" s="51"/>
      <c r="U139" s="9"/>
    </row>
    <row r="140" spans="1:21" s="10" customFormat="1" ht="12.6" customHeight="1" x14ac:dyDescent="0.2">
      <c r="A140" s="9"/>
      <c r="B140" s="30"/>
      <c r="D140" s="58" t="s">
        <v>85</v>
      </c>
      <c r="E140" s="11"/>
      <c r="F140" s="11">
        <v>40098.19247337601</v>
      </c>
      <c r="G140" s="56"/>
      <c r="H140" s="56"/>
      <c r="I140" s="9"/>
      <c r="J140" s="11"/>
      <c r="K140" s="11"/>
      <c r="L140" s="56">
        <f t="shared" si="9"/>
        <v>41060.549092737034</v>
      </c>
      <c r="M140" s="11"/>
      <c r="N140" s="56">
        <f t="shared" si="10"/>
        <v>42046.002270962723</v>
      </c>
      <c r="O140" s="11"/>
      <c r="P140" s="56"/>
      <c r="Q140" s="9"/>
      <c r="R140" s="11"/>
      <c r="T140" s="51"/>
      <c r="U140" s="9"/>
    </row>
    <row r="141" spans="1:21" s="54" customFormat="1" ht="12.75" customHeight="1" x14ac:dyDescent="0.2">
      <c r="A141" s="55"/>
      <c r="B141" s="57">
        <v>24</v>
      </c>
      <c r="D141" s="58" t="s">
        <v>49</v>
      </c>
      <c r="E141" s="56">
        <v>28</v>
      </c>
      <c r="F141" s="56">
        <v>81231.609681734408</v>
      </c>
      <c r="G141" s="79"/>
      <c r="H141" s="56"/>
      <c r="I141" s="56"/>
      <c r="J141" s="56"/>
      <c r="K141" s="56"/>
      <c r="L141" s="56">
        <f t="shared" si="9"/>
        <v>83181.168314096038</v>
      </c>
      <c r="M141" s="56"/>
      <c r="N141" s="56">
        <f t="shared" si="10"/>
        <v>85177.516353634346</v>
      </c>
      <c r="O141" s="56"/>
      <c r="P141" s="56"/>
      <c r="Q141" s="56"/>
      <c r="R141" s="56"/>
      <c r="S141" s="83"/>
      <c r="T141" s="51"/>
    </row>
    <row r="142" spans="1:21" s="10" customFormat="1" ht="12.75" customHeight="1" x14ac:dyDescent="0.2">
      <c r="A142" s="9"/>
      <c r="B142" s="57">
        <v>25</v>
      </c>
      <c r="D142" s="58" t="s">
        <v>89</v>
      </c>
      <c r="E142" s="11">
        <v>169</v>
      </c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9"/>
      <c r="S142" s="9"/>
      <c r="T142" s="51"/>
    </row>
    <row r="143" spans="1:21" s="10" customFormat="1" ht="12.75" customHeight="1" x14ac:dyDescent="0.2">
      <c r="A143" s="9"/>
      <c r="B143" s="30"/>
      <c r="D143" s="58" t="s">
        <v>90</v>
      </c>
      <c r="E143" s="11"/>
      <c r="F143" s="11">
        <v>76530.137157484816</v>
      </c>
      <c r="G143" s="79"/>
      <c r="H143" s="56"/>
      <c r="I143" s="56"/>
      <c r="J143" s="11"/>
      <c r="K143" s="11"/>
      <c r="L143" s="56">
        <f t="shared" ref="L143:L149" si="11">F143*(1+$S$8)</f>
        <v>78366.860449264452</v>
      </c>
      <c r="M143" s="11"/>
      <c r="N143" s="56">
        <f t="shared" ref="N143:N149" si="12">L143*(1+$S$8)</f>
        <v>80247.665100046797</v>
      </c>
      <c r="O143" s="11"/>
      <c r="P143" s="56"/>
      <c r="Q143" s="56"/>
      <c r="R143" s="11"/>
      <c r="S143" s="11"/>
      <c r="T143" s="51"/>
    </row>
    <row r="144" spans="1:21" s="10" customFormat="1" ht="12.75" customHeight="1" x14ac:dyDescent="0.2">
      <c r="A144" s="9"/>
      <c r="B144" s="30"/>
      <c r="D144" s="58" t="s">
        <v>91</v>
      </c>
      <c r="E144" s="11"/>
      <c r="F144" s="11">
        <v>73586.62255475267</v>
      </c>
      <c r="G144" s="79"/>
      <c r="H144" s="56"/>
      <c r="I144" s="11"/>
      <c r="J144" s="11"/>
      <c r="K144" s="11"/>
      <c r="L144" s="56">
        <f t="shared" si="11"/>
        <v>75352.701496066729</v>
      </c>
      <c r="M144" s="11"/>
      <c r="N144" s="56">
        <f t="shared" si="12"/>
        <v>77161.16633197233</v>
      </c>
      <c r="O144" s="11"/>
      <c r="P144" s="56"/>
      <c r="Q144" s="11"/>
      <c r="R144" s="11"/>
      <c r="T144" s="51"/>
    </row>
    <row r="145" spans="1:21" s="54" customFormat="1" ht="12.75" customHeight="1" x14ac:dyDescent="0.2">
      <c r="A145" s="55"/>
      <c r="B145" s="57"/>
      <c r="D145" s="58" t="s">
        <v>92</v>
      </c>
      <c r="E145" s="56"/>
      <c r="F145" s="56">
        <v>70756.176685177386</v>
      </c>
      <c r="G145" s="79"/>
      <c r="H145" s="56"/>
      <c r="I145" s="56"/>
      <c r="J145" s="56"/>
      <c r="K145" s="56"/>
      <c r="L145" s="56">
        <f t="shared" si="11"/>
        <v>72454.324925621651</v>
      </c>
      <c r="M145" s="56"/>
      <c r="N145" s="56">
        <f t="shared" si="12"/>
        <v>74193.228723836568</v>
      </c>
      <c r="O145" s="56"/>
      <c r="P145" s="56"/>
      <c r="Q145" s="56"/>
      <c r="R145" s="11"/>
      <c r="T145" s="51"/>
    </row>
    <row r="146" spans="1:21" s="10" customFormat="1" ht="12.75" customHeight="1" x14ac:dyDescent="0.2">
      <c r="A146" s="9"/>
      <c r="B146" s="30"/>
      <c r="D146" s="58" t="s">
        <v>93</v>
      </c>
      <c r="E146" s="11"/>
      <c r="F146" s="11">
        <v>53768.531413520992</v>
      </c>
      <c r="G146" s="79"/>
      <c r="H146" s="56"/>
      <c r="I146" s="11"/>
      <c r="J146" s="11"/>
      <c r="K146" s="11"/>
      <c r="L146" s="56">
        <f t="shared" si="11"/>
        <v>55058.9761674455</v>
      </c>
      <c r="M146" s="11"/>
      <c r="N146" s="56">
        <f t="shared" si="12"/>
        <v>56380.391595464193</v>
      </c>
      <c r="O146" s="11"/>
      <c r="P146" s="56"/>
      <c r="Q146" s="11"/>
      <c r="R146" s="11"/>
      <c r="T146" s="51"/>
    </row>
    <row r="147" spans="1:21" s="10" customFormat="1" ht="12.75" customHeight="1" x14ac:dyDescent="0.2">
      <c r="A147" s="9"/>
      <c r="B147" s="30"/>
      <c r="D147" s="58" t="s">
        <v>94</v>
      </c>
      <c r="E147" s="11"/>
      <c r="F147" s="11">
        <v>47800.738827230343</v>
      </c>
      <c r="G147" s="79"/>
      <c r="H147" s="56"/>
      <c r="I147" s="11"/>
      <c r="J147" s="11"/>
      <c r="K147" s="11"/>
      <c r="L147" s="56">
        <f t="shared" si="11"/>
        <v>48947.956559083876</v>
      </c>
      <c r="M147" s="11"/>
      <c r="N147" s="56">
        <f t="shared" si="12"/>
        <v>50122.70751650189</v>
      </c>
      <c r="O147" s="11"/>
      <c r="P147" s="56"/>
      <c r="Q147" s="11"/>
      <c r="R147" s="11"/>
      <c r="T147" s="51"/>
    </row>
    <row r="148" spans="1:21" s="54" customFormat="1" ht="12.75" customHeight="1" x14ac:dyDescent="0.2">
      <c r="A148" s="55"/>
      <c r="B148" s="57">
        <v>26</v>
      </c>
      <c r="D148" s="58" t="s">
        <v>96</v>
      </c>
      <c r="E148" s="56">
        <v>7</v>
      </c>
      <c r="F148" s="56">
        <v>72214.546177382406</v>
      </c>
      <c r="G148" s="79"/>
      <c r="H148" s="56"/>
      <c r="I148" s="56"/>
      <c r="J148" s="56"/>
      <c r="K148" s="56"/>
      <c r="L148" s="56">
        <f t="shared" si="11"/>
        <v>73947.69528563958</v>
      </c>
      <c r="M148" s="56"/>
      <c r="N148" s="56">
        <f t="shared" si="12"/>
        <v>75722.439972494933</v>
      </c>
      <c r="O148" s="56"/>
      <c r="P148" s="56"/>
      <c r="Q148" s="56"/>
      <c r="R148" s="11"/>
      <c r="T148" s="51"/>
    </row>
    <row r="149" spans="1:21" s="54" customFormat="1" ht="12.75" customHeight="1" x14ac:dyDescent="0.2">
      <c r="A149" s="55"/>
      <c r="B149" s="57">
        <v>27</v>
      </c>
      <c r="D149" s="58" t="s">
        <v>97</v>
      </c>
      <c r="E149" s="56">
        <v>1</v>
      </c>
      <c r="F149" s="56">
        <v>72214.546177382406</v>
      </c>
      <c r="G149" s="79"/>
      <c r="H149" s="56"/>
      <c r="I149" s="56"/>
      <c r="J149" s="56"/>
      <c r="K149" s="56"/>
      <c r="L149" s="56">
        <f t="shared" si="11"/>
        <v>73947.69528563958</v>
      </c>
      <c r="M149" s="56"/>
      <c r="N149" s="56">
        <f t="shared" si="12"/>
        <v>75722.439972494933</v>
      </c>
      <c r="O149" s="56"/>
      <c r="P149" s="56"/>
      <c r="Q149" s="56"/>
      <c r="R149" s="56"/>
      <c r="S149" s="83"/>
      <c r="T149" s="51"/>
    </row>
    <row r="150" spans="1:21" s="10" customFormat="1" ht="12.75" customHeight="1" x14ac:dyDescent="0.2">
      <c r="A150" s="9"/>
      <c r="B150" s="57">
        <v>28</v>
      </c>
      <c r="D150" s="58" t="s">
        <v>98</v>
      </c>
      <c r="E150" s="11">
        <v>367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T150" s="51"/>
    </row>
    <row r="151" spans="1:21" s="10" customFormat="1" ht="12.75" customHeight="1" x14ac:dyDescent="0.2">
      <c r="A151" s="9"/>
      <c r="B151" s="27"/>
      <c r="D151" s="58" t="s">
        <v>99</v>
      </c>
      <c r="E151" s="11"/>
      <c r="F151" s="11">
        <v>69436.87604040961</v>
      </c>
      <c r="G151" s="79"/>
      <c r="H151" s="56"/>
      <c r="I151" s="11"/>
      <c r="J151" s="11"/>
      <c r="K151" s="11"/>
      <c r="L151" s="56">
        <f t="shared" ref="L151:L175" si="13">F151*(1+$S$8)</f>
        <v>71103.361065379446</v>
      </c>
      <c r="M151" s="11"/>
      <c r="N151" s="56">
        <f t="shared" ref="N151:N175" si="14">L151*(1+$S$8)</f>
        <v>72809.841730948552</v>
      </c>
      <c r="O151" s="11"/>
      <c r="P151" s="56"/>
      <c r="Q151" s="11"/>
      <c r="R151" s="11"/>
      <c r="S151" s="11"/>
      <c r="T151" s="51"/>
      <c r="U151" s="9"/>
    </row>
    <row r="152" spans="1:21" s="10" customFormat="1" ht="12.75" customHeight="1" x14ac:dyDescent="0.2">
      <c r="A152" s="9"/>
      <c r="B152" s="28"/>
      <c r="D152" s="58" t="s">
        <v>100</v>
      </c>
      <c r="E152" s="11"/>
      <c r="F152" s="11">
        <v>69436.87604040961</v>
      </c>
      <c r="G152" s="79"/>
      <c r="H152" s="56"/>
      <c r="I152" s="11"/>
      <c r="J152" s="11"/>
      <c r="K152" s="11"/>
      <c r="L152" s="56">
        <f t="shared" si="13"/>
        <v>71103.361065379446</v>
      </c>
      <c r="M152" s="11"/>
      <c r="N152" s="56">
        <f t="shared" si="14"/>
        <v>72809.841730948552</v>
      </c>
      <c r="O152" s="11"/>
      <c r="P152" s="56"/>
      <c r="Q152" s="11"/>
      <c r="R152" s="11"/>
      <c r="S152" s="9"/>
      <c r="T152" s="51"/>
    </row>
    <row r="153" spans="1:21" s="10" customFormat="1" ht="12.75" customHeight="1" x14ac:dyDescent="0.2">
      <c r="A153" s="9"/>
      <c r="B153" s="28"/>
      <c r="D153" s="58" t="s">
        <v>101</v>
      </c>
      <c r="E153" s="11"/>
      <c r="F153" s="11">
        <v>64198.565720640006</v>
      </c>
      <c r="G153" s="79"/>
      <c r="H153" s="56"/>
      <c r="I153" s="11"/>
      <c r="J153" s="11"/>
      <c r="K153" s="11"/>
      <c r="L153" s="56">
        <f t="shared" si="13"/>
        <v>65739.331297935365</v>
      </c>
      <c r="M153" s="11"/>
      <c r="N153" s="56">
        <f t="shared" si="14"/>
        <v>67317.075249085814</v>
      </c>
      <c r="O153" s="11"/>
      <c r="P153" s="56"/>
      <c r="Q153" s="11"/>
      <c r="R153" s="11"/>
      <c r="S153" s="9"/>
      <c r="T153" s="51"/>
    </row>
    <row r="154" spans="1:21" s="10" customFormat="1" ht="12.75" customHeight="1" x14ac:dyDescent="0.2">
      <c r="A154" s="9"/>
      <c r="B154" s="28"/>
      <c r="D154" s="58" t="s">
        <v>102</v>
      </c>
      <c r="E154" s="11"/>
      <c r="F154" s="11">
        <v>61729.39011600001</v>
      </c>
      <c r="G154" s="79"/>
      <c r="H154" s="56"/>
      <c r="I154" s="11"/>
      <c r="J154" s="11"/>
      <c r="K154" s="11"/>
      <c r="L154" s="56">
        <f t="shared" si="13"/>
        <v>63210.895478784012</v>
      </c>
      <c r="M154" s="11"/>
      <c r="N154" s="56">
        <f t="shared" si="14"/>
        <v>64727.956970274827</v>
      </c>
      <c r="O154" s="11"/>
      <c r="P154" s="56"/>
      <c r="Q154" s="11"/>
      <c r="R154" s="11"/>
      <c r="S154" s="9"/>
      <c r="T154" s="51"/>
    </row>
    <row r="155" spans="1:21" s="54" customFormat="1" ht="12.75" customHeight="1" x14ac:dyDescent="0.2">
      <c r="A155" s="55"/>
      <c r="B155" s="64"/>
      <c r="D155" s="58" t="s">
        <v>103</v>
      </c>
      <c r="E155" s="56"/>
      <c r="F155" s="56">
        <v>61729.39011600001</v>
      </c>
      <c r="G155" s="79"/>
      <c r="H155" s="56"/>
      <c r="I155" s="56"/>
      <c r="J155" s="56"/>
      <c r="K155" s="56"/>
      <c r="L155" s="56">
        <f t="shared" si="13"/>
        <v>63210.895478784012</v>
      </c>
      <c r="M155" s="56"/>
      <c r="N155" s="56">
        <f t="shared" si="14"/>
        <v>64727.956970274827</v>
      </c>
      <c r="O155" s="56"/>
      <c r="P155" s="56"/>
      <c r="Q155" s="56"/>
      <c r="R155" s="11"/>
      <c r="T155" s="51"/>
    </row>
    <row r="156" spans="1:21" s="10" customFormat="1" ht="12.75" customHeight="1" x14ac:dyDescent="0.2">
      <c r="A156" s="9"/>
      <c r="B156" s="28"/>
      <c r="D156" s="58" t="s">
        <v>104</v>
      </c>
      <c r="E156" s="11"/>
      <c r="F156" s="11">
        <v>54876.665721888014</v>
      </c>
      <c r="G156" s="79"/>
      <c r="H156" s="56"/>
      <c r="I156" s="11"/>
      <c r="J156" s="11"/>
      <c r="K156" s="11"/>
      <c r="L156" s="56">
        <f t="shared" si="13"/>
        <v>56193.705699213329</v>
      </c>
      <c r="M156" s="11"/>
      <c r="N156" s="56">
        <f t="shared" si="14"/>
        <v>57542.354635994452</v>
      </c>
      <c r="O156" s="11"/>
      <c r="P156" s="56"/>
      <c r="Q156" s="11"/>
      <c r="R156" s="11"/>
      <c r="S156" s="9"/>
      <c r="T156" s="51"/>
    </row>
    <row r="157" spans="1:21" s="54" customFormat="1" ht="12.75" customHeight="1" x14ac:dyDescent="0.2">
      <c r="A157" s="55"/>
      <c r="B157" s="64"/>
      <c r="D157" s="58" t="s">
        <v>105</v>
      </c>
      <c r="E157" s="56"/>
      <c r="F157" s="56">
        <v>54876.665721888014</v>
      </c>
      <c r="G157" s="79"/>
      <c r="H157" s="56"/>
      <c r="I157" s="56"/>
      <c r="J157" s="56"/>
      <c r="K157" s="56"/>
      <c r="L157" s="56">
        <f t="shared" si="13"/>
        <v>56193.705699213329</v>
      </c>
      <c r="M157" s="56"/>
      <c r="N157" s="56">
        <f t="shared" si="14"/>
        <v>57542.354635994452</v>
      </c>
      <c r="O157" s="56"/>
      <c r="P157" s="56"/>
      <c r="Q157" s="56"/>
      <c r="R157" s="11"/>
      <c r="T157" s="51"/>
    </row>
    <row r="158" spans="1:21" s="10" customFormat="1" ht="12.75" customHeight="1" x14ac:dyDescent="0.2">
      <c r="A158" s="9"/>
      <c r="B158" s="28"/>
      <c r="D158" s="58" t="s">
        <v>106</v>
      </c>
      <c r="E158" s="11"/>
      <c r="F158" s="11">
        <v>48784.813217798408</v>
      </c>
      <c r="G158" s="79"/>
      <c r="H158" s="56"/>
      <c r="I158" s="11"/>
      <c r="J158" s="11"/>
      <c r="K158" s="11"/>
      <c r="L158" s="56">
        <f t="shared" si="13"/>
        <v>49955.64873502557</v>
      </c>
      <c r="M158" s="11"/>
      <c r="N158" s="56">
        <f t="shared" si="14"/>
        <v>51154.584304666183</v>
      </c>
      <c r="O158" s="11"/>
      <c r="P158" s="56"/>
      <c r="Q158" s="11"/>
      <c r="R158" s="11"/>
      <c r="S158" s="9"/>
      <c r="T158" s="51"/>
    </row>
    <row r="159" spans="1:21" s="54" customFormat="1" ht="12.6" customHeight="1" x14ac:dyDescent="0.2">
      <c r="A159" s="55"/>
      <c r="B159" s="64"/>
      <c r="D159" s="58" t="s">
        <v>107</v>
      </c>
      <c r="E159" s="56"/>
      <c r="F159" s="56">
        <v>40098.19247337601</v>
      </c>
      <c r="G159" s="79"/>
      <c r="H159" s="56"/>
      <c r="I159" s="56"/>
      <c r="J159" s="56"/>
      <c r="K159" s="56"/>
      <c r="L159" s="56">
        <f t="shared" si="13"/>
        <v>41060.549092737034</v>
      </c>
      <c r="M159" s="56"/>
      <c r="N159" s="56">
        <f t="shared" si="14"/>
        <v>42046.002270962723</v>
      </c>
      <c r="O159" s="56"/>
      <c r="P159" s="56"/>
      <c r="Q159" s="56"/>
      <c r="R159" s="11"/>
      <c r="T159" s="51"/>
    </row>
    <row r="160" spans="1:21" s="54" customFormat="1" ht="12.75" customHeight="1" x14ac:dyDescent="0.2">
      <c r="A160" s="55"/>
      <c r="B160" s="57">
        <v>29</v>
      </c>
      <c r="D160" s="58" t="s">
        <v>112</v>
      </c>
      <c r="E160" s="56">
        <v>9</v>
      </c>
      <c r="F160" s="56">
        <v>69436.87604040961</v>
      </c>
      <c r="G160" s="79"/>
      <c r="H160" s="56"/>
      <c r="I160" s="56"/>
      <c r="J160" s="56"/>
      <c r="K160" s="56"/>
      <c r="L160" s="56">
        <f t="shared" si="13"/>
        <v>71103.361065379446</v>
      </c>
      <c r="M160" s="56"/>
      <c r="N160" s="56">
        <f t="shared" si="14"/>
        <v>72809.841730948552</v>
      </c>
      <c r="O160" s="56"/>
      <c r="P160" s="56"/>
      <c r="Q160" s="56"/>
      <c r="R160" s="56"/>
      <c r="S160" s="83"/>
      <c r="T160" s="51"/>
    </row>
    <row r="161" spans="1:22" s="54" customFormat="1" ht="12.75" customHeight="1" x14ac:dyDescent="0.2">
      <c r="A161" s="55"/>
      <c r="B161" s="57">
        <v>30</v>
      </c>
      <c r="D161" s="58" t="s">
        <v>114</v>
      </c>
      <c r="E161" s="56">
        <v>7</v>
      </c>
      <c r="F161" s="56">
        <v>66766.508349465614</v>
      </c>
      <c r="G161" s="79"/>
      <c r="H161" s="56"/>
      <c r="I161" s="56"/>
      <c r="J161" s="56"/>
      <c r="K161" s="56"/>
      <c r="L161" s="56">
        <f t="shared" si="13"/>
        <v>68368.904549852785</v>
      </c>
      <c r="M161" s="56"/>
      <c r="N161" s="56">
        <f t="shared" si="14"/>
        <v>70009.758259049253</v>
      </c>
      <c r="O161" s="56"/>
      <c r="P161" s="56"/>
      <c r="Q161" s="56"/>
      <c r="R161" s="56"/>
      <c r="S161" s="83"/>
      <c r="T161" s="51"/>
    </row>
    <row r="162" spans="1:22" s="54" customFormat="1" ht="12.75" customHeight="1" x14ac:dyDescent="0.2">
      <c r="A162" s="55"/>
      <c r="B162" s="57">
        <v>31</v>
      </c>
      <c r="D162" s="58" t="s">
        <v>115</v>
      </c>
      <c r="E162" s="56">
        <v>5</v>
      </c>
      <c r="F162" s="56">
        <v>64198.565720640006</v>
      </c>
      <c r="G162" s="79"/>
      <c r="H162" s="56"/>
      <c r="I162" s="56"/>
      <c r="J162" s="56"/>
      <c r="K162" s="56"/>
      <c r="L162" s="56">
        <f t="shared" si="13"/>
        <v>65739.331297935365</v>
      </c>
      <c r="M162" s="56"/>
      <c r="N162" s="56">
        <f t="shared" si="14"/>
        <v>67317.075249085814</v>
      </c>
      <c r="O162" s="56"/>
      <c r="P162" s="56"/>
      <c r="Q162" s="56"/>
      <c r="R162" s="56"/>
      <c r="T162" s="51"/>
    </row>
    <row r="163" spans="1:22" s="54" customFormat="1" ht="12.75" customHeight="1" x14ac:dyDescent="0.2">
      <c r="A163" s="55"/>
      <c r="B163" s="57">
        <v>32</v>
      </c>
      <c r="D163" s="58" t="s">
        <v>116</v>
      </c>
      <c r="E163" s="56">
        <v>64</v>
      </c>
      <c r="F163" s="56">
        <v>64198.565720640006</v>
      </c>
      <c r="G163" s="79"/>
      <c r="H163" s="56"/>
      <c r="I163" s="56"/>
      <c r="J163" s="56"/>
      <c r="K163" s="56"/>
      <c r="L163" s="56">
        <f t="shared" si="13"/>
        <v>65739.331297935365</v>
      </c>
      <c r="M163" s="56"/>
      <c r="N163" s="56">
        <f t="shared" si="14"/>
        <v>67317.075249085814</v>
      </c>
      <c r="O163" s="56"/>
      <c r="P163" s="56"/>
      <c r="Q163" s="56"/>
      <c r="R163" s="56"/>
      <c r="S163" s="83"/>
      <c r="T163" s="51"/>
    </row>
    <row r="164" spans="1:22" s="54" customFormat="1" ht="12.75" customHeight="1" x14ac:dyDescent="0.2">
      <c r="A164" s="55"/>
      <c r="B164" s="57">
        <v>33</v>
      </c>
      <c r="D164" s="58" t="s">
        <v>117</v>
      </c>
      <c r="E164" s="56">
        <v>9</v>
      </c>
      <c r="F164" s="56">
        <v>64198.565720640006</v>
      </c>
      <c r="G164" s="79"/>
      <c r="H164" s="56"/>
      <c r="I164" s="56"/>
      <c r="J164" s="56"/>
      <c r="K164" s="56"/>
      <c r="L164" s="56">
        <f t="shared" si="13"/>
        <v>65739.331297935365</v>
      </c>
      <c r="M164" s="56"/>
      <c r="N164" s="56">
        <f t="shared" si="14"/>
        <v>67317.075249085814</v>
      </c>
      <c r="O164" s="56"/>
      <c r="P164" s="56"/>
      <c r="Q164" s="56"/>
      <c r="R164" s="56"/>
      <c r="S164" s="83"/>
      <c r="T164" s="51"/>
    </row>
    <row r="165" spans="1:22" s="54" customFormat="1" ht="12.75" customHeight="1" x14ac:dyDescent="0.2">
      <c r="A165" s="55"/>
      <c r="B165" s="57">
        <v>34</v>
      </c>
      <c r="D165" s="58" t="s">
        <v>118</v>
      </c>
      <c r="E165" s="56">
        <v>11</v>
      </c>
      <c r="F165" s="56">
        <v>61729.39011600001</v>
      </c>
      <c r="G165" s="79"/>
      <c r="H165" s="56"/>
      <c r="I165" s="56"/>
      <c r="J165" s="56"/>
      <c r="K165" s="56"/>
      <c r="L165" s="56">
        <f t="shared" si="13"/>
        <v>63210.895478784012</v>
      </c>
      <c r="M165" s="56"/>
      <c r="N165" s="56">
        <f t="shared" si="14"/>
        <v>64727.956970274827</v>
      </c>
      <c r="O165" s="56"/>
      <c r="P165" s="56"/>
      <c r="Q165" s="56"/>
      <c r="R165" s="56"/>
      <c r="T165" s="51"/>
    </row>
    <row r="166" spans="1:22" s="54" customFormat="1" ht="12.75" customHeight="1" x14ac:dyDescent="0.2">
      <c r="A166" s="55"/>
      <c r="B166" s="57">
        <v>35</v>
      </c>
      <c r="D166" s="58" t="s">
        <v>124</v>
      </c>
      <c r="E166" s="56">
        <v>9</v>
      </c>
      <c r="F166" s="56">
        <v>59355.323497612822</v>
      </c>
      <c r="G166" s="79"/>
      <c r="H166" s="56"/>
      <c r="I166" s="56"/>
      <c r="J166" s="56"/>
      <c r="K166" s="56"/>
      <c r="L166" s="56">
        <f t="shared" si="13"/>
        <v>60779.85126155553</v>
      </c>
      <c r="M166" s="56"/>
      <c r="N166" s="56">
        <f t="shared" si="14"/>
        <v>62238.567691832861</v>
      </c>
      <c r="O166" s="56"/>
      <c r="P166" s="56"/>
      <c r="Q166" s="56"/>
      <c r="R166" s="56"/>
      <c r="T166" s="51"/>
    </row>
    <row r="167" spans="1:22" s="54" customFormat="1" ht="12.75" customHeight="1" x14ac:dyDescent="0.2">
      <c r="A167" s="55"/>
      <c r="B167" s="57">
        <v>36</v>
      </c>
      <c r="D167" s="58" t="s">
        <v>125</v>
      </c>
      <c r="E167" s="56">
        <v>11</v>
      </c>
      <c r="F167" s="56">
        <v>54876.665721888014</v>
      </c>
      <c r="G167" s="79"/>
      <c r="H167" s="56"/>
      <c r="I167" s="56"/>
      <c r="J167" s="56"/>
      <c r="K167" s="56"/>
      <c r="L167" s="56">
        <f t="shared" si="13"/>
        <v>56193.705699213329</v>
      </c>
      <c r="M167" s="56"/>
      <c r="N167" s="56">
        <f t="shared" si="14"/>
        <v>57542.354635994452</v>
      </c>
      <c r="O167" s="56"/>
      <c r="P167" s="56"/>
      <c r="Q167" s="56"/>
      <c r="R167" s="56"/>
      <c r="T167" s="51"/>
    </row>
    <row r="168" spans="1:22" s="54" customFormat="1" ht="12.75" customHeight="1" x14ac:dyDescent="0.2">
      <c r="A168" s="55"/>
      <c r="B168" s="57">
        <v>37</v>
      </c>
      <c r="D168" s="100" t="s">
        <v>120</v>
      </c>
      <c r="E168" s="56">
        <v>55</v>
      </c>
      <c r="F168" s="56">
        <v>52765.977834662401</v>
      </c>
      <c r="G168" s="79"/>
      <c r="H168" s="56"/>
      <c r="I168" s="56"/>
      <c r="J168" s="56"/>
      <c r="K168" s="56"/>
      <c r="L168" s="56">
        <f t="shared" si="13"/>
        <v>54032.361302694299</v>
      </c>
      <c r="M168" s="56"/>
      <c r="N168" s="56">
        <f t="shared" si="14"/>
        <v>55329.137973958961</v>
      </c>
      <c r="O168" s="56"/>
      <c r="P168" s="56"/>
      <c r="Q168" s="56"/>
      <c r="R168" s="56"/>
      <c r="T168" s="51"/>
    </row>
    <row r="169" spans="1:22" s="54" customFormat="1" ht="12.75" customHeight="1" x14ac:dyDescent="0.2">
      <c r="A169" s="55"/>
      <c r="B169" s="57">
        <v>38</v>
      </c>
      <c r="D169" s="58" t="s">
        <v>126</v>
      </c>
      <c r="E169" s="56">
        <v>14</v>
      </c>
      <c r="F169" s="56">
        <v>52765.977834662401</v>
      </c>
      <c r="G169" s="79"/>
      <c r="H169" s="56"/>
      <c r="I169" s="56"/>
      <c r="J169" s="56"/>
      <c r="K169" s="56"/>
      <c r="L169" s="56">
        <f t="shared" si="13"/>
        <v>54032.361302694299</v>
      </c>
      <c r="M169" s="56"/>
      <c r="N169" s="56">
        <f t="shared" si="14"/>
        <v>55329.137973958961</v>
      </c>
      <c r="O169" s="56"/>
      <c r="P169" s="56"/>
      <c r="Q169" s="56"/>
      <c r="R169" s="56"/>
      <c r="T169" s="51"/>
    </row>
    <row r="170" spans="1:22" s="54" customFormat="1" ht="12.75" customHeight="1" x14ac:dyDescent="0.2">
      <c r="A170" s="55"/>
      <c r="B170" s="57">
        <v>39</v>
      </c>
      <c r="D170" s="100" t="s">
        <v>127</v>
      </c>
      <c r="E170" s="56">
        <v>25</v>
      </c>
      <c r="F170" s="56">
        <v>50736.986127936005</v>
      </c>
      <c r="G170" s="79"/>
      <c r="H170" s="56"/>
      <c r="I170" s="56"/>
      <c r="J170" s="56"/>
      <c r="K170" s="56"/>
      <c r="L170" s="56">
        <f t="shared" si="13"/>
        <v>51954.673795006471</v>
      </c>
      <c r="M170" s="56"/>
      <c r="N170" s="56">
        <f t="shared" si="14"/>
        <v>53201.585966086626</v>
      </c>
      <c r="O170" s="56"/>
      <c r="P170" s="56"/>
      <c r="Q170" s="56"/>
      <c r="R170" s="56"/>
      <c r="T170" s="51"/>
    </row>
    <row r="171" spans="1:22" s="54" customFormat="1" ht="12.75" customHeight="1" x14ac:dyDescent="0.2">
      <c r="A171" s="55"/>
      <c r="B171" s="57">
        <v>40</v>
      </c>
      <c r="D171" s="58" t="s">
        <v>128</v>
      </c>
      <c r="E171" s="56">
        <v>183</v>
      </c>
      <c r="F171" s="56">
        <v>46909.45910424961</v>
      </c>
      <c r="G171" s="79"/>
      <c r="H171" s="56"/>
      <c r="I171" s="56"/>
      <c r="J171" s="56"/>
      <c r="K171" s="56"/>
      <c r="L171" s="56">
        <f t="shared" si="13"/>
        <v>48035.286122751604</v>
      </c>
      <c r="M171" s="56"/>
      <c r="N171" s="56">
        <f t="shared" si="14"/>
        <v>49188.132989697646</v>
      </c>
      <c r="O171" s="56"/>
      <c r="P171" s="56"/>
      <c r="Q171" s="56"/>
      <c r="R171" s="56"/>
      <c r="T171" s="51"/>
    </row>
    <row r="172" spans="1:22" s="54" customFormat="1" ht="12.75" customHeight="1" x14ac:dyDescent="0.2">
      <c r="A172" s="55"/>
      <c r="B172" s="57">
        <v>41</v>
      </c>
      <c r="D172" s="58" t="s">
        <v>129</v>
      </c>
      <c r="E172" s="56">
        <v>7</v>
      </c>
      <c r="F172" s="56">
        <v>46909.45910424961</v>
      </c>
      <c r="G172" s="79"/>
      <c r="H172" s="56"/>
      <c r="I172" s="56"/>
      <c r="J172" s="56"/>
      <c r="K172" s="56"/>
      <c r="L172" s="56">
        <f t="shared" si="13"/>
        <v>48035.286122751604</v>
      </c>
      <c r="M172" s="56"/>
      <c r="N172" s="56">
        <f t="shared" si="14"/>
        <v>49188.132989697646</v>
      </c>
      <c r="O172" s="56"/>
      <c r="P172" s="56"/>
      <c r="Q172" s="56"/>
      <c r="R172" s="56"/>
      <c r="T172" s="51"/>
    </row>
    <row r="173" spans="1:22" s="54" customFormat="1" ht="12.75" customHeight="1" x14ac:dyDescent="0.2">
      <c r="A173" s="55"/>
      <c r="B173" s="57">
        <v>42</v>
      </c>
      <c r="D173" s="58" t="s">
        <v>130</v>
      </c>
      <c r="E173" s="56">
        <v>20</v>
      </c>
      <c r="F173" s="56">
        <v>45104.827057401606</v>
      </c>
      <c r="G173" s="79"/>
      <c r="H173" s="56"/>
      <c r="I173" s="56"/>
      <c r="J173" s="56"/>
      <c r="K173" s="56"/>
      <c r="L173" s="56">
        <f t="shared" si="13"/>
        <v>46187.342906779246</v>
      </c>
      <c r="M173" s="56"/>
      <c r="N173" s="56">
        <f t="shared" si="14"/>
        <v>47295.839136541952</v>
      </c>
      <c r="O173" s="56"/>
      <c r="P173" s="56"/>
      <c r="Q173" s="56"/>
      <c r="R173" s="56"/>
      <c r="T173" s="51"/>
    </row>
    <row r="174" spans="1:22" s="54" customFormat="1" ht="12.75" customHeight="1" x14ac:dyDescent="0.2">
      <c r="A174" s="55"/>
      <c r="B174" s="57">
        <v>43</v>
      </c>
      <c r="D174" s="58" t="s">
        <v>121</v>
      </c>
      <c r="E174" s="56">
        <v>45</v>
      </c>
      <c r="F174" s="56">
        <v>45104.827057401606</v>
      </c>
      <c r="G174" s="79"/>
      <c r="H174" s="56"/>
      <c r="I174" s="56"/>
      <c r="J174" s="56"/>
      <c r="K174" s="56"/>
      <c r="L174" s="56">
        <f t="shared" si="13"/>
        <v>46187.342906779246</v>
      </c>
      <c r="M174" s="56"/>
      <c r="N174" s="56">
        <f t="shared" si="14"/>
        <v>47295.839136541952</v>
      </c>
      <c r="O174" s="56"/>
      <c r="P174" s="56"/>
      <c r="Q174" s="56"/>
      <c r="R174" s="56"/>
      <c r="T174" s="51"/>
    </row>
    <row r="175" spans="1:22" s="54" customFormat="1" ht="12.75" customHeight="1" x14ac:dyDescent="0.2">
      <c r="A175" s="55"/>
      <c r="B175" s="57">
        <v>44</v>
      </c>
      <c r="D175" s="58" t="s">
        <v>122</v>
      </c>
      <c r="E175" s="56">
        <v>108</v>
      </c>
      <c r="F175" s="56">
        <v>43369.697731276807</v>
      </c>
      <c r="G175" s="79"/>
      <c r="H175" s="56"/>
      <c r="I175" s="56"/>
      <c r="J175" s="56"/>
      <c r="K175" s="56"/>
      <c r="L175" s="56">
        <f t="shared" si="13"/>
        <v>44410.570476827452</v>
      </c>
      <c r="M175" s="56"/>
      <c r="N175" s="56">
        <f t="shared" si="14"/>
        <v>45476.424168271311</v>
      </c>
      <c r="O175" s="56"/>
      <c r="P175" s="56"/>
      <c r="Q175" s="56"/>
      <c r="R175" s="56"/>
      <c r="T175" s="51"/>
    </row>
    <row r="176" spans="1:22" s="54" customFormat="1" ht="12.75" customHeight="1" x14ac:dyDescent="0.2">
      <c r="A176" s="55"/>
      <c r="B176" s="57"/>
      <c r="D176" s="65" t="s">
        <v>132</v>
      </c>
      <c r="E176" s="66">
        <f>SUM(E14:E175)</f>
        <v>3572</v>
      </c>
      <c r="F176" s="56"/>
      <c r="G176" s="66">
        <f>SUM(G14:G175)</f>
        <v>0</v>
      </c>
      <c r="H176" s="56"/>
      <c r="I176" s="66">
        <f>SUM(I14:I175)</f>
        <v>0</v>
      </c>
      <c r="J176" s="56"/>
      <c r="K176" s="66">
        <f>SUM(K14:K175)</f>
        <v>0</v>
      </c>
      <c r="L176" s="56"/>
      <c r="M176" s="66">
        <f>SUM(M14:M175)</f>
        <v>0</v>
      </c>
      <c r="N176" s="56"/>
      <c r="O176" s="66">
        <f>SUM(O14:O175)</f>
        <v>0</v>
      </c>
      <c r="P176" s="56"/>
      <c r="Q176" s="66">
        <f>SUM(Q14:Q175)</f>
        <v>0</v>
      </c>
      <c r="R176" s="84"/>
      <c r="S176" s="58"/>
      <c r="T176" s="51"/>
      <c r="U176" s="51"/>
      <c r="V176" s="51"/>
    </row>
    <row r="177" spans="1:21" s="54" customFormat="1" ht="12.75" customHeight="1" x14ac:dyDescent="0.2">
      <c r="A177" s="55"/>
      <c r="B177" s="57"/>
      <c r="D177" s="63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84"/>
      <c r="S177" s="58"/>
      <c r="T177" s="51"/>
      <c r="U177" s="51"/>
    </row>
    <row r="178" spans="1:21" s="54" customFormat="1" ht="12.75" customHeight="1" x14ac:dyDescent="0.2">
      <c r="A178" s="55"/>
      <c r="B178" s="57"/>
      <c r="D178" s="54" t="s">
        <v>16</v>
      </c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81"/>
      <c r="T178" s="51"/>
    </row>
    <row r="179" spans="1:21" s="54" customFormat="1" ht="12.75" customHeight="1" x14ac:dyDescent="0.2">
      <c r="A179" s="55"/>
      <c r="B179" s="57"/>
      <c r="D179" s="54" t="s">
        <v>133</v>
      </c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81"/>
      <c r="T179" s="51"/>
    </row>
    <row r="180" spans="1:21" s="54" customFormat="1" ht="12.75" customHeight="1" x14ac:dyDescent="0.2">
      <c r="A180" s="55"/>
      <c r="B180" s="57">
        <v>45</v>
      </c>
      <c r="D180" s="58" t="s">
        <v>134</v>
      </c>
      <c r="E180" s="56">
        <v>1551</v>
      </c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81"/>
      <c r="T180" s="51"/>
    </row>
    <row r="181" spans="1:21" s="54" customFormat="1" ht="12.75" customHeight="1" x14ac:dyDescent="0.2">
      <c r="A181" s="55"/>
      <c r="B181" s="57"/>
      <c r="C181" s="51"/>
      <c r="D181" s="58" t="s">
        <v>135</v>
      </c>
      <c r="E181" s="56"/>
      <c r="F181" s="56">
        <v>585411.84488550061</v>
      </c>
      <c r="G181" s="79"/>
      <c r="H181" s="56"/>
      <c r="I181" s="56"/>
      <c r="J181" s="56"/>
      <c r="K181" s="56"/>
      <c r="L181" s="56">
        <f t="shared" ref="L181:L221" si="15">F181*(1+$S$8)</f>
        <v>599461.72916275263</v>
      </c>
      <c r="M181" s="56"/>
      <c r="N181" s="56">
        <f t="shared" ref="N181:N193" si="16">L181*(1+$S$8)</f>
        <v>613848.81066265865</v>
      </c>
      <c r="O181" s="56"/>
      <c r="P181" s="56"/>
      <c r="Q181" s="56"/>
      <c r="R181" s="56"/>
      <c r="S181" s="81"/>
      <c r="T181" s="51"/>
    </row>
    <row r="182" spans="1:21" s="54" customFormat="1" ht="12.75" customHeight="1" x14ac:dyDescent="0.2">
      <c r="A182" s="55"/>
      <c r="B182" s="57"/>
      <c r="C182" s="51"/>
      <c r="D182" s="58" t="s">
        <v>136</v>
      </c>
      <c r="E182" s="56"/>
      <c r="F182" s="56">
        <v>404732.46185038472</v>
      </c>
      <c r="G182" s="79"/>
      <c r="H182" s="56"/>
      <c r="I182" s="56"/>
      <c r="J182" s="56"/>
      <c r="K182" s="56"/>
      <c r="L182" s="56">
        <f t="shared" si="15"/>
        <v>414446.04093479394</v>
      </c>
      <c r="M182" s="56"/>
      <c r="N182" s="56">
        <f t="shared" si="16"/>
        <v>424392.74591722898</v>
      </c>
      <c r="O182" s="56"/>
      <c r="P182" s="56"/>
      <c r="Q182" s="56"/>
      <c r="R182" s="56"/>
      <c r="S182" s="81"/>
      <c r="T182" s="51"/>
    </row>
    <row r="183" spans="1:21" s="54" customFormat="1" ht="12.75" customHeight="1" x14ac:dyDescent="0.2">
      <c r="A183" s="55"/>
      <c r="B183" s="57"/>
      <c r="D183" s="58" t="s">
        <v>137</v>
      </c>
      <c r="E183" s="56"/>
      <c r="F183" s="56">
        <v>371004.75669618603</v>
      </c>
      <c r="G183" s="79"/>
      <c r="H183" s="56"/>
      <c r="I183" s="56"/>
      <c r="J183" s="56"/>
      <c r="K183" s="56"/>
      <c r="L183" s="56">
        <f t="shared" si="15"/>
        <v>379908.87085689453</v>
      </c>
      <c r="M183" s="56"/>
      <c r="N183" s="56">
        <f t="shared" si="16"/>
        <v>389026.68375745998</v>
      </c>
      <c r="O183" s="56"/>
      <c r="P183" s="56"/>
      <c r="Q183" s="56"/>
      <c r="R183" s="56"/>
      <c r="S183" s="81"/>
      <c r="T183" s="51"/>
    </row>
    <row r="184" spans="1:21" s="54" customFormat="1" ht="12.75" customHeight="1" x14ac:dyDescent="0.2">
      <c r="A184" s="55"/>
      <c r="B184" s="57"/>
      <c r="D184" s="58" t="s">
        <v>138</v>
      </c>
      <c r="E184" s="56"/>
      <c r="F184" s="56">
        <v>350768.13360366685</v>
      </c>
      <c r="G184" s="79"/>
      <c r="H184" s="56"/>
      <c r="I184" s="56"/>
      <c r="J184" s="56"/>
      <c r="K184" s="56"/>
      <c r="L184" s="56">
        <f t="shared" si="15"/>
        <v>359186.56881015486</v>
      </c>
      <c r="M184" s="56"/>
      <c r="N184" s="56">
        <f t="shared" si="16"/>
        <v>367807.0464615986</v>
      </c>
      <c r="O184" s="56"/>
      <c r="P184" s="56"/>
      <c r="Q184" s="56"/>
      <c r="R184" s="56"/>
      <c r="S184" s="81"/>
      <c r="T184" s="51"/>
    </row>
    <row r="185" spans="1:21" s="54" customFormat="1" ht="12.75" customHeight="1" x14ac:dyDescent="0.2">
      <c r="A185" s="55"/>
      <c r="B185" s="57"/>
      <c r="C185" s="51"/>
      <c r="D185" s="58" t="s">
        <v>139</v>
      </c>
      <c r="E185" s="56"/>
      <c r="F185" s="56">
        <v>278070.62632061273</v>
      </c>
      <c r="G185" s="79"/>
      <c r="H185" s="56"/>
      <c r="I185" s="56"/>
      <c r="J185" s="56"/>
      <c r="K185" s="56"/>
      <c r="L185" s="56">
        <f t="shared" si="15"/>
        <v>284744.32135230745</v>
      </c>
      <c r="M185" s="56"/>
      <c r="N185" s="56">
        <f t="shared" si="16"/>
        <v>291578.18506476283</v>
      </c>
      <c r="O185" s="56"/>
      <c r="P185" s="56"/>
      <c r="Q185" s="56"/>
      <c r="R185" s="56"/>
      <c r="S185" s="81"/>
      <c r="T185" s="51"/>
    </row>
    <row r="186" spans="1:21" s="54" customFormat="1" ht="12.75" customHeight="1" x14ac:dyDescent="0.2">
      <c r="A186" s="55"/>
      <c r="B186" s="57"/>
      <c r="C186" s="51"/>
      <c r="D186" s="58" t="s">
        <v>140</v>
      </c>
      <c r="E186" s="56"/>
      <c r="F186" s="56">
        <v>278070.62632061273</v>
      </c>
      <c r="G186" s="79"/>
      <c r="H186" s="56"/>
      <c r="I186" s="56"/>
      <c r="J186" s="56"/>
      <c r="K186" s="56"/>
      <c r="L186" s="56">
        <f t="shared" si="15"/>
        <v>284744.32135230745</v>
      </c>
      <c r="M186" s="56"/>
      <c r="N186" s="56">
        <f t="shared" si="16"/>
        <v>291578.18506476283</v>
      </c>
      <c r="O186" s="56"/>
      <c r="P186" s="56"/>
      <c r="Q186" s="56"/>
      <c r="R186" s="56"/>
      <c r="S186" s="81"/>
      <c r="T186" s="51"/>
    </row>
    <row r="187" spans="1:21" s="54" customFormat="1" ht="12.75" customHeight="1" x14ac:dyDescent="0.2">
      <c r="A187" s="55"/>
      <c r="B187" s="57"/>
      <c r="C187" s="51"/>
      <c r="D187" s="58" t="s">
        <v>141</v>
      </c>
      <c r="E187" s="56"/>
      <c r="F187" s="56">
        <v>245439.7153485587</v>
      </c>
      <c r="G187" s="79"/>
      <c r="H187" s="56"/>
      <c r="I187" s="56"/>
      <c r="J187" s="56"/>
      <c r="K187" s="56"/>
      <c r="L187" s="56">
        <f t="shared" si="15"/>
        <v>251330.26851692412</v>
      </c>
      <c r="M187" s="56"/>
      <c r="N187" s="56">
        <f t="shared" si="16"/>
        <v>257362.1949613303</v>
      </c>
      <c r="O187" s="56"/>
      <c r="P187" s="56"/>
      <c r="Q187" s="56"/>
      <c r="R187" s="56"/>
      <c r="S187" s="81"/>
      <c r="T187" s="51"/>
    </row>
    <row r="188" spans="1:21" s="54" customFormat="1" ht="12.75" customHeight="1" x14ac:dyDescent="0.2">
      <c r="A188" s="55"/>
      <c r="B188" s="57"/>
      <c r="C188" s="51"/>
      <c r="D188" s="58" t="s">
        <v>142</v>
      </c>
      <c r="E188" s="56"/>
      <c r="F188" s="56">
        <v>245219.29993858648</v>
      </c>
      <c r="G188" s="79"/>
      <c r="H188" s="56"/>
      <c r="I188" s="56"/>
      <c r="J188" s="56"/>
      <c r="K188" s="56"/>
      <c r="L188" s="56">
        <f t="shared" si="15"/>
        <v>251104.56313711256</v>
      </c>
      <c r="M188" s="56"/>
      <c r="N188" s="56">
        <f t="shared" si="16"/>
        <v>257131.07265240327</v>
      </c>
      <c r="O188" s="56"/>
      <c r="P188" s="56"/>
      <c r="Q188" s="56"/>
      <c r="R188" s="56"/>
      <c r="S188" s="81"/>
      <c r="T188" s="51"/>
    </row>
    <row r="189" spans="1:21" s="54" customFormat="1" ht="12.75" customHeight="1" x14ac:dyDescent="0.2">
      <c r="A189" s="55"/>
      <c r="B189" s="57"/>
      <c r="D189" s="58" t="s">
        <v>143</v>
      </c>
      <c r="E189" s="56"/>
      <c r="F189" s="56">
        <v>238557.93799981082</v>
      </c>
      <c r="G189" s="79"/>
      <c r="H189" s="56"/>
      <c r="I189" s="56"/>
      <c r="J189" s="56"/>
      <c r="K189" s="56"/>
      <c r="L189" s="56">
        <f t="shared" si="15"/>
        <v>244283.32851180629</v>
      </c>
      <c r="M189" s="56"/>
      <c r="N189" s="56">
        <f t="shared" si="16"/>
        <v>250146.12839608965</v>
      </c>
      <c r="O189" s="56"/>
      <c r="P189" s="56"/>
      <c r="Q189" s="56"/>
      <c r="R189" s="56"/>
      <c r="S189" s="81"/>
      <c r="T189" s="51"/>
    </row>
    <row r="190" spans="1:21" s="54" customFormat="1" ht="12.75" customHeight="1" x14ac:dyDescent="0.2">
      <c r="A190" s="55"/>
      <c r="B190" s="57"/>
      <c r="C190" s="51"/>
      <c r="D190" s="58" t="s">
        <v>144</v>
      </c>
      <c r="E190" s="56"/>
      <c r="F190" s="56">
        <v>231910.98584285518</v>
      </c>
      <c r="G190" s="79"/>
      <c r="H190" s="56"/>
      <c r="I190" s="56"/>
      <c r="J190" s="56"/>
      <c r="K190" s="56"/>
      <c r="L190" s="56">
        <f t="shared" si="15"/>
        <v>237476.84950308371</v>
      </c>
      <c r="M190" s="56"/>
      <c r="N190" s="56">
        <f t="shared" si="16"/>
        <v>243176.29389115772</v>
      </c>
      <c r="O190" s="56"/>
      <c r="P190" s="56"/>
      <c r="Q190" s="56"/>
      <c r="R190" s="56"/>
      <c r="S190" s="81"/>
      <c r="T190" s="51"/>
    </row>
    <row r="191" spans="1:21" s="54" customFormat="1" ht="12.75" customHeight="1" x14ac:dyDescent="0.2">
      <c r="A191" s="55"/>
      <c r="B191" s="57"/>
      <c r="C191" s="51"/>
      <c r="D191" s="58" t="s">
        <v>145</v>
      </c>
      <c r="E191" s="56"/>
      <c r="F191" s="56">
        <v>225232.7758583691</v>
      </c>
      <c r="G191" s="79"/>
      <c r="H191" s="56"/>
      <c r="I191" s="56"/>
      <c r="J191" s="56"/>
      <c r="K191" s="56"/>
      <c r="L191" s="56">
        <f t="shared" si="15"/>
        <v>230638.36247896997</v>
      </c>
      <c r="M191" s="56"/>
      <c r="N191" s="56">
        <f t="shared" si="16"/>
        <v>236173.68317846526</v>
      </c>
      <c r="O191" s="56"/>
      <c r="P191" s="56"/>
      <c r="Q191" s="56"/>
      <c r="R191" s="56"/>
      <c r="S191" s="81"/>
      <c r="T191" s="51"/>
    </row>
    <row r="192" spans="1:21" s="54" customFormat="1" ht="12.75" customHeight="1" x14ac:dyDescent="0.2">
      <c r="A192" s="55"/>
      <c r="B192" s="57"/>
      <c r="C192" s="51"/>
      <c r="D192" s="58" t="s">
        <v>146</v>
      </c>
      <c r="E192" s="56"/>
      <c r="F192" s="56">
        <v>218965.65056671613</v>
      </c>
      <c r="G192" s="79"/>
      <c r="H192" s="56"/>
      <c r="I192" s="56"/>
      <c r="J192" s="56"/>
      <c r="K192" s="56"/>
      <c r="L192" s="56">
        <f t="shared" si="15"/>
        <v>224220.82618031732</v>
      </c>
      <c r="M192" s="56"/>
      <c r="N192" s="56">
        <f t="shared" si="16"/>
        <v>229602.12600864493</v>
      </c>
      <c r="O192" s="56"/>
      <c r="P192" s="56"/>
      <c r="Q192" s="56"/>
      <c r="R192" s="56"/>
      <c r="S192" s="81"/>
      <c r="T192" s="51"/>
    </row>
    <row r="193" spans="1:20" s="54" customFormat="1" ht="12.75" customHeight="1" x14ac:dyDescent="0.2">
      <c r="A193" s="55"/>
      <c r="B193" s="57">
        <v>46</v>
      </c>
      <c r="C193" s="51"/>
      <c r="D193" s="54" t="s">
        <v>147</v>
      </c>
      <c r="E193" s="56">
        <v>30</v>
      </c>
      <c r="F193" s="56">
        <v>580116.52865221817</v>
      </c>
      <c r="G193" s="79"/>
      <c r="H193" s="56"/>
      <c r="I193" s="56"/>
      <c r="J193" s="56"/>
      <c r="K193" s="56"/>
      <c r="L193" s="56">
        <f t="shared" si="15"/>
        <v>594039.32533987146</v>
      </c>
      <c r="M193" s="56"/>
      <c r="N193" s="56">
        <f t="shared" si="16"/>
        <v>608296.26914802834</v>
      </c>
      <c r="O193" s="56"/>
      <c r="P193" s="56"/>
      <c r="Q193" s="56"/>
      <c r="R193" s="56"/>
      <c r="S193" s="81"/>
      <c r="T193" s="51"/>
    </row>
    <row r="194" spans="1:20" s="54" customFormat="1" ht="12.75" customHeight="1" x14ac:dyDescent="0.2">
      <c r="A194" s="55"/>
      <c r="B194" s="57">
        <v>47</v>
      </c>
      <c r="C194" s="51"/>
      <c r="D194" s="54" t="s">
        <v>148</v>
      </c>
      <c r="E194" s="56">
        <v>297</v>
      </c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81"/>
      <c r="T194" s="51"/>
    </row>
    <row r="195" spans="1:20" s="54" customFormat="1" ht="12.75" customHeight="1" x14ac:dyDescent="0.2">
      <c r="A195" s="55"/>
      <c r="B195" s="57"/>
      <c r="C195" s="51"/>
      <c r="D195" s="54" t="s">
        <v>149</v>
      </c>
      <c r="E195" s="56"/>
      <c r="F195" s="56">
        <v>180962.48285609743</v>
      </c>
      <c r="G195" s="79"/>
      <c r="H195" s="56"/>
      <c r="I195" s="56"/>
      <c r="J195" s="56"/>
      <c r="K195" s="56"/>
      <c r="L195" s="56">
        <f t="shared" si="15"/>
        <v>185305.58244464378</v>
      </c>
      <c r="M195" s="56"/>
      <c r="N195" s="56">
        <f t="shared" ref="N195:N200" si="17">L195*(1+$S$8)</f>
        <v>189752.91642331524</v>
      </c>
      <c r="O195" s="56"/>
      <c r="P195" s="56"/>
      <c r="Q195" s="56"/>
      <c r="R195" s="56"/>
      <c r="S195" s="81"/>
      <c r="T195" s="51"/>
    </row>
    <row r="196" spans="1:20" s="54" customFormat="1" ht="12.75" customHeight="1" x14ac:dyDescent="0.2">
      <c r="A196" s="55"/>
      <c r="B196" s="57"/>
      <c r="C196" s="51"/>
      <c r="D196" s="54" t="s">
        <v>150</v>
      </c>
      <c r="E196" s="56"/>
      <c r="F196" s="56">
        <v>177413.4223477153</v>
      </c>
      <c r="G196" s="79"/>
      <c r="H196" s="56"/>
      <c r="I196" s="56"/>
      <c r="J196" s="56"/>
      <c r="K196" s="56"/>
      <c r="L196" s="56">
        <f t="shared" si="15"/>
        <v>181671.34448406048</v>
      </c>
      <c r="M196" s="56"/>
      <c r="N196" s="56">
        <f t="shared" si="17"/>
        <v>186031.45675167794</v>
      </c>
      <c r="O196" s="56"/>
      <c r="P196" s="56"/>
      <c r="Q196" s="56"/>
      <c r="R196" s="56"/>
      <c r="S196" s="81"/>
      <c r="T196" s="51"/>
    </row>
    <row r="197" spans="1:20" s="54" customFormat="1" ht="12.75" customHeight="1" x14ac:dyDescent="0.2">
      <c r="A197" s="55"/>
      <c r="B197" s="57"/>
      <c r="C197" s="51"/>
      <c r="D197" s="54" t="s">
        <v>151</v>
      </c>
      <c r="E197" s="56"/>
      <c r="F197" s="56">
        <v>154737.34287608977</v>
      </c>
      <c r="G197" s="79"/>
      <c r="H197" s="56"/>
      <c r="I197" s="56"/>
      <c r="J197" s="56"/>
      <c r="K197" s="56"/>
      <c r="L197" s="56">
        <f t="shared" si="15"/>
        <v>158451.03910511592</v>
      </c>
      <c r="M197" s="56"/>
      <c r="N197" s="56">
        <f t="shared" si="17"/>
        <v>162253.86404363872</v>
      </c>
      <c r="O197" s="56"/>
      <c r="P197" s="56"/>
      <c r="Q197" s="56"/>
      <c r="R197" s="56"/>
      <c r="S197" s="81"/>
      <c r="T197" s="51"/>
    </row>
    <row r="198" spans="1:20" s="54" customFormat="1" ht="12.75" customHeight="1" x14ac:dyDescent="0.2">
      <c r="A198" s="55"/>
      <c r="B198" s="57"/>
      <c r="C198" s="51"/>
      <c r="D198" s="54" t="s">
        <v>152</v>
      </c>
      <c r="E198" s="56"/>
      <c r="F198" s="56">
        <v>146759.45005021177</v>
      </c>
      <c r="G198" s="79"/>
      <c r="H198" s="56"/>
      <c r="I198" s="56"/>
      <c r="J198" s="56"/>
      <c r="K198" s="56"/>
      <c r="L198" s="56">
        <f t="shared" si="15"/>
        <v>150281.67685141685</v>
      </c>
      <c r="M198" s="56"/>
      <c r="N198" s="56">
        <f t="shared" si="17"/>
        <v>153888.43709585085</v>
      </c>
      <c r="O198" s="56"/>
      <c r="P198" s="56"/>
      <c r="Q198" s="56"/>
      <c r="R198" s="56"/>
      <c r="S198" s="81"/>
      <c r="T198" s="51"/>
    </row>
    <row r="199" spans="1:20" s="54" customFormat="1" ht="12.75" customHeight="1" x14ac:dyDescent="0.2">
      <c r="A199" s="55"/>
      <c r="B199" s="57"/>
      <c r="C199" s="51"/>
      <c r="D199" s="54" t="s">
        <v>153</v>
      </c>
      <c r="E199" s="56"/>
      <c r="F199" s="56">
        <v>116648.47155230169</v>
      </c>
      <c r="G199" s="79"/>
      <c r="H199" s="56"/>
      <c r="I199" s="56"/>
      <c r="J199" s="56"/>
      <c r="K199" s="56"/>
      <c r="L199" s="56">
        <f t="shared" si="15"/>
        <v>119448.03486955694</v>
      </c>
      <c r="M199" s="56"/>
      <c r="N199" s="56">
        <f t="shared" si="17"/>
        <v>122314.78770642632</v>
      </c>
      <c r="O199" s="56"/>
      <c r="P199" s="56"/>
      <c r="Q199" s="56"/>
      <c r="R199" s="56"/>
      <c r="S199" s="81"/>
      <c r="T199" s="51"/>
    </row>
    <row r="200" spans="1:20" s="54" customFormat="1" ht="12.75" customHeight="1" x14ac:dyDescent="0.2">
      <c r="A200" s="55"/>
      <c r="B200" s="57"/>
      <c r="C200" s="51"/>
      <c r="D200" s="54" t="s">
        <v>154</v>
      </c>
      <c r="E200" s="56"/>
      <c r="F200" s="56">
        <v>110666.93685985346</v>
      </c>
      <c r="G200" s="79"/>
      <c r="H200" s="56"/>
      <c r="I200" s="56"/>
      <c r="J200" s="56"/>
      <c r="K200" s="56"/>
      <c r="L200" s="56">
        <f t="shared" si="15"/>
        <v>113322.94334448995</v>
      </c>
      <c r="M200" s="56"/>
      <c r="N200" s="56">
        <f t="shared" si="17"/>
        <v>116042.69398475772</v>
      </c>
      <c r="O200" s="56"/>
      <c r="P200" s="56"/>
      <c r="Q200" s="56"/>
      <c r="R200" s="56"/>
      <c r="S200" s="81"/>
      <c r="T200" s="51"/>
    </row>
    <row r="201" spans="1:20" s="54" customFormat="1" ht="12.75" customHeight="1" x14ac:dyDescent="0.2">
      <c r="A201" s="55"/>
      <c r="B201" s="57">
        <v>48</v>
      </c>
      <c r="C201" s="51"/>
      <c r="D201" s="54" t="s">
        <v>155</v>
      </c>
      <c r="E201" s="56">
        <v>24</v>
      </c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81"/>
      <c r="T201" s="51"/>
    </row>
    <row r="202" spans="1:20" s="54" customFormat="1" ht="12.75" customHeight="1" x14ac:dyDescent="0.2">
      <c r="A202" s="55"/>
      <c r="B202" s="57"/>
      <c r="C202" s="51"/>
      <c r="D202" s="54" t="s">
        <v>156</v>
      </c>
      <c r="E202" s="56"/>
      <c r="F202" s="56">
        <v>160517.04698671718</v>
      </c>
      <c r="G202" s="79"/>
      <c r="H202" s="56"/>
      <c r="I202" s="56"/>
      <c r="J202" s="56"/>
      <c r="K202" s="56"/>
      <c r="L202" s="56">
        <f t="shared" si="15"/>
        <v>164369.4561143984</v>
      </c>
      <c r="M202" s="56"/>
      <c r="N202" s="56">
        <f t="shared" ref="N202:N209" si="18">L202*(1+$S$8)</f>
        <v>168314.32306114398</v>
      </c>
      <c r="O202" s="56"/>
      <c r="P202" s="56"/>
      <c r="Q202" s="56"/>
      <c r="R202" s="56"/>
      <c r="S202" s="81"/>
      <c r="T202" s="51"/>
    </row>
    <row r="203" spans="1:20" s="54" customFormat="1" ht="12.75" customHeight="1" x14ac:dyDescent="0.2">
      <c r="A203" s="55"/>
      <c r="B203" s="57"/>
      <c r="C203" s="51"/>
      <c r="D203" s="54" t="s">
        <v>157</v>
      </c>
      <c r="E203" s="56"/>
      <c r="F203" s="56">
        <v>139894.7665405405</v>
      </c>
      <c r="G203" s="79"/>
      <c r="H203" s="56"/>
      <c r="I203" s="56"/>
      <c r="J203" s="56"/>
      <c r="K203" s="56"/>
      <c r="L203" s="56">
        <f t="shared" si="15"/>
        <v>143252.24093751347</v>
      </c>
      <c r="M203" s="56"/>
      <c r="N203" s="56">
        <f t="shared" si="18"/>
        <v>146690.2947200138</v>
      </c>
      <c r="O203" s="56"/>
      <c r="P203" s="56"/>
      <c r="Q203" s="56"/>
      <c r="R203" s="56"/>
      <c r="S203" s="81"/>
      <c r="T203" s="51"/>
    </row>
    <row r="204" spans="1:20" s="54" customFormat="1" ht="12.75" customHeight="1" x14ac:dyDescent="0.2">
      <c r="A204" s="55"/>
      <c r="B204" s="57"/>
      <c r="C204" s="51"/>
      <c r="D204" s="54" t="s">
        <v>158</v>
      </c>
      <c r="E204" s="56"/>
      <c r="F204" s="56">
        <v>139894.42437706777</v>
      </c>
      <c r="G204" s="79"/>
      <c r="H204" s="56"/>
      <c r="I204" s="56"/>
      <c r="J204" s="56"/>
      <c r="K204" s="56"/>
      <c r="L204" s="56">
        <f t="shared" si="15"/>
        <v>143251.89056211739</v>
      </c>
      <c r="M204" s="56"/>
      <c r="N204" s="56">
        <f t="shared" si="18"/>
        <v>146689.9359356082</v>
      </c>
      <c r="O204" s="56"/>
      <c r="P204" s="56"/>
      <c r="Q204" s="56"/>
      <c r="R204" s="56"/>
      <c r="S204" s="81"/>
      <c r="T204" s="51"/>
    </row>
    <row r="205" spans="1:20" s="54" customFormat="1" ht="12.75" customHeight="1" x14ac:dyDescent="0.2">
      <c r="A205" s="55"/>
      <c r="B205" s="57"/>
      <c r="C205" s="51"/>
      <c r="D205" s="54" t="s">
        <v>159</v>
      </c>
      <c r="E205" s="56"/>
      <c r="F205" s="56">
        <v>126133.47656461249</v>
      </c>
      <c r="G205" s="79"/>
      <c r="H205" s="56"/>
      <c r="I205" s="56"/>
      <c r="J205" s="56"/>
      <c r="K205" s="56"/>
      <c r="L205" s="56">
        <f t="shared" si="15"/>
        <v>129160.68000216319</v>
      </c>
      <c r="M205" s="56"/>
      <c r="N205" s="56">
        <f t="shared" si="18"/>
        <v>132260.53632221511</v>
      </c>
      <c r="O205" s="56"/>
      <c r="P205" s="56"/>
      <c r="Q205" s="56"/>
      <c r="R205" s="56"/>
      <c r="S205" s="81"/>
      <c r="T205" s="51"/>
    </row>
    <row r="206" spans="1:20" s="54" customFormat="1" ht="12.75" customHeight="1" x14ac:dyDescent="0.2">
      <c r="A206" s="55"/>
      <c r="B206" s="59"/>
      <c r="C206" s="51"/>
      <c r="D206" s="58" t="s">
        <v>108</v>
      </c>
      <c r="E206" s="31"/>
      <c r="F206" s="56">
        <v>67283.794612800004</v>
      </c>
      <c r="G206" s="79"/>
      <c r="H206" s="56"/>
      <c r="I206" s="56"/>
      <c r="J206" s="56"/>
      <c r="K206" s="31"/>
      <c r="L206" s="56">
        <f t="shared" si="15"/>
        <v>68898.605683507209</v>
      </c>
      <c r="M206" s="31"/>
      <c r="N206" s="56">
        <f t="shared" si="18"/>
        <v>70552.172219911386</v>
      </c>
      <c r="O206" s="31"/>
      <c r="P206" s="56"/>
      <c r="Q206" s="56"/>
      <c r="R206" s="56"/>
      <c r="S206" s="81"/>
      <c r="T206" s="51"/>
    </row>
    <row r="207" spans="1:20" s="54" customFormat="1" ht="12.75" customHeight="1" x14ac:dyDescent="0.2">
      <c r="A207" s="55"/>
      <c r="B207" s="59"/>
      <c r="C207" s="51"/>
      <c r="D207" s="58" t="s">
        <v>109</v>
      </c>
      <c r="E207" s="56"/>
      <c r="F207" s="56">
        <v>57514.848350400018</v>
      </c>
      <c r="G207" s="79"/>
      <c r="H207" s="56"/>
      <c r="I207" s="56"/>
      <c r="J207" s="56"/>
      <c r="K207" s="56"/>
      <c r="L207" s="56">
        <f t="shared" si="15"/>
        <v>58895.204710809623</v>
      </c>
      <c r="M207" s="56"/>
      <c r="N207" s="56">
        <f t="shared" si="18"/>
        <v>60308.689623869053</v>
      </c>
      <c r="O207" s="56"/>
      <c r="P207" s="56"/>
      <c r="Q207" s="56"/>
      <c r="R207" s="56"/>
      <c r="S207" s="81"/>
      <c r="T207" s="51"/>
    </row>
    <row r="208" spans="1:20" s="54" customFormat="1" ht="12.75" customHeight="1" x14ac:dyDescent="0.2">
      <c r="A208" s="55"/>
      <c r="B208" s="59"/>
      <c r="C208" s="51"/>
      <c r="D208" s="58" t="s">
        <v>110</v>
      </c>
      <c r="E208" s="56"/>
      <c r="F208" s="56">
        <v>53175.063684000015</v>
      </c>
      <c r="G208" s="79"/>
      <c r="H208" s="56"/>
      <c r="I208" s="56"/>
      <c r="J208" s="56"/>
      <c r="K208" s="56"/>
      <c r="L208" s="56">
        <f t="shared" si="15"/>
        <v>54451.265212416016</v>
      </c>
      <c r="M208" s="56"/>
      <c r="N208" s="56">
        <f t="shared" si="18"/>
        <v>55758.095577514003</v>
      </c>
      <c r="O208" s="56"/>
      <c r="P208" s="56"/>
      <c r="Q208" s="56"/>
      <c r="R208" s="56"/>
      <c r="S208" s="81"/>
      <c r="T208" s="51"/>
    </row>
    <row r="209" spans="1:22" s="54" customFormat="1" ht="12.75" customHeight="1" x14ac:dyDescent="0.2">
      <c r="A209" s="55"/>
      <c r="B209" s="59"/>
      <c r="C209" s="51"/>
      <c r="D209" s="32" t="s">
        <v>111</v>
      </c>
      <c r="E209" s="25"/>
      <c r="F209" s="25">
        <v>49163.746248000003</v>
      </c>
      <c r="G209" s="79"/>
      <c r="H209" s="56"/>
      <c r="I209" s="25"/>
      <c r="J209" s="56"/>
      <c r="K209" s="25"/>
      <c r="L209" s="56">
        <f t="shared" si="15"/>
        <v>50343.676157952003</v>
      </c>
      <c r="M209" s="25"/>
      <c r="N209" s="56">
        <f t="shared" si="18"/>
        <v>51551.924385742852</v>
      </c>
      <c r="O209" s="25"/>
      <c r="P209" s="56"/>
      <c r="Q209" s="25"/>
      <c r="R209" s="56"/>
      <c r="S209" s="81"/>
      <c r="T209" s="51"/>
    </row>
    <row r="210" spans="1:22" s="54" customFormat="1" ht="12.75" customHeight="1" x14ac:dyDescent="0.2">
      <c r="A210" s="55"/>
      <c r="B210" s="57">
        <v>49</v>
      </c>
      <c r="C210" s="51"/>
      <c r="D210" s="54" t="s">
        <v>160</v>
      </c>
      <c r="E210" s="56">
        <v>427</v>
      </c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81"/>
      <c r="T210" s="51"/>
    </row>
    <row r="211" spans="1:22" s="54" customFormat="1" ht="12.75" customHeight="1" x14ac:dyDescent="0.2">
      <c r="A211" s="55"/>
      <c r="B211" s="57"/>
      <c r="C211" s="51"/>
      <c r="D211" s="54" t="s">
        <v>161</v>
      </c>
      <c r="E211" s="56"/>
      <c r="F211" s="56">
        <v>146759.51719408622</v>
      </c>
      <c r="G211" s="79"/>
      <c r="H211" s="56"/>
      <c r="I211" s="56"/>
      <c r="J211" s="56"/>
      <c r="K211" s="56"/>
      <c r="L211" s="56">
        <f t="shared" si="15"/>
        <v>150281.74560674428</v>
      </c>
      <c r="M211" s="56"/>
      <c r="N211" s="56">
        <f t="shared" ref="N211:N221" si="19">L211*(1+$S$8)</f>
        <v>153888.50750130616</v>
      </c>
      <c r="O211" s="56"/>
      <c r="P211" s="56"/>
      <c r="Q211" s="56"/>
      <c r="R211" s="56"/>
      <c r="S211" s="81"/>
      <c r="T211" s="51"/>
    </row>
    <row r="212" spans="1:22" s="54" customFormat="1" ht="12.75" customHeight="1" x14ac:dyDescent="0.2">
      <c r="A212" s="55"/>
      <c r="B212" s="57"/>
      <c r="D212" s="54" t="s">
        <v>162</v>
      </c>
      <c r="E212" s="56"/>
      <c r="F212" s="56">
        <v>126133.43399105707</v>
      </c>
      <c r="G212" s="79"/>
      <c r="H212" s="56"/>
      <c r="I212" s="56"/>
      <c r="J212" s="56"/>
      <c r="K212" s="56"/>
      <c r="L212" s="56">
        <f t="shared" si="15"/>
        <v>129160.63640684244</v>
      </c>
      <c r="M212" s="56"/>
      <c r="N212" s="56">
        <f t="shared" si="19"/>
        <v>132260.49168060668</v>
      </c>
      <c r="O212" s="56"/>
      <c r="P212" s="56"/>
      <c r="Q212" s="56"/>
      <c r="R212" s="56"/>
      <c r="S212" s="81"/>
      <c r="T212" s="51"/>
    </row>
    <row r="213" spans="1:22" s="54" customFormat="1" ht="12.75" customHeight="1" x14ac:dyDescent="0.2">
      <c r="A213" s="55"/>
      <c r="B213" s="57"/>
      <c r="D213" s="54" t="s">
        <v>163</v>
      </c>
      <c r="E213" s="56"/>
      <c r="F213" s="56">
        <v>118978.52078033509</v>
      </c>
      <c r="G213" s="79"/>
      <c r="H213" s="56"/>
      <c r="I213" s="56"/>
      <c r="J213" s="56"/>
      <c r="K213" s="56"/>
      <c r="L213" s="56">
        <f t="shared" si="15"/>
        <v>121834.00527906313</v>
      </c>
      <c r="M213" s="56"/>
      <c r="N213" s="56">
        <f t="shared" si="19"/>
        <v>124758.02140576065</v>
      </c>
      <c r="O213" s="56"/>
      <c r="P213" s="56"/>
      <c r="Q213" s="56"/>
      <c r="R213" s="56"/>
      <c r="S213" s="81"/>
      <c r="T213" s="51"/>
    </row>
    <row r="214" spans="1:22" s="54" customFormat="1" ht="12.75" customHeight="1" x14ac:dyDescent="0.2">
      <c r="A214" s="55"/>
      <c r="B214" s="57"/>
      <c r="D214" s="54" t="s">
        <v>164</v>
      </c>
      <c r="E214" s="56"/>
      <c r="F214" s="56">
        <v>115975.71863668744</v>
      </c>
      <c r="G214" s="79"/>
      <c r="H214" s="56"/>
      <c r="I214" s="56"/>
      <c r="J214" s="56"/>
      <c r="K214" s="56"/>
      <c r="L214" s="56">
        <f t="shared" si="15"/>
        <v>118759.13588396795</v>
      </c>
      <c r="M214" s="56"/>
      <c r="N214" s="56">
        <f t="shared" si="19"/>
        <v>121609.35514518317</v>
      </c>
      <c r="O214" s="56"/>
      <c r="P214" s="56"/>
      <c r="Q214" s="56"/>
      <c r="R214" s="56"/>
      <c r="S214" s="81"/>
      <c r="T214" s="51"/>
    </row>
    <row r="215" spans="1:22" s="54" customFormat="1" ht="12.75" customHeight="1" x14ac:dyDescent="0.2">
      <c r="A215" s="55"/>
      <c r="B215" s="59"/>
      <c r="D215" s="58" t="s">
        <v>165</v>
      </c>
      <c r="E215" s="56"/>
      <c r="F215" s="56">
        <v>81231.609681734408</v>
      </c>
      <c r="G215" s="79"/>
      <c r="H215" s="56"/>
      <c r="I215" s="56"/>
      <c r="J215" s="56"/>
      <c r="K215" s="56"/>
      <c r="L215" s="56">
        <f t="shared" si="15"/>
        <v>83181.168314096038</v>
      </c>
      <c r="M215" s="56"/>
      <c r="N215" s="56">
        <f t="shared" si="19"/>
        <v>85177.516353634346</v>
      </c>
      <c r="O215" s="56"/>
      <c r="P215" s="56"/>
      <c r="Q215" s="56"/>
      <c r="R215" s="56"/>
      <c r="S215" s="81"/>
      <c r="T215" s="51"/>
    </row>
    <row r="216" spans="1:22" s="54" customFormat="1" ht="12.75" customHeight="1" x14ac:dyDescent="0.2">
      <c r="A216" s="55"/>
      <c r="B216" s="59"/>
      <c r="D216" s="58" t="s">
        <v>166</v>
      </c>
      <c r="E216" s="56"/>
      <c r="F216" s="56">
        <v>75103.176798316825</v>
      </c>
      <c r="G216" s="79"/>
      <c r="H216" s="56"/>
      <c r="I216" s="56"/>
      <c r="J216" s="56"/>
      <c r="K216" s="56"/>
      <c r="L216" s="56">
        <f t="shared" si="15"/>
        <v>76905.653041476427</v>
      </c>
      <c r="M216" s="56"/>
      <c r="N216" s="56">
        <f t="shared" si="19"/>
        <v>78751.388714471861</v>
      </c>
      <c r="O216" s="56"/>
      <c r="P216" s="56"/>
      <c r="Q216" s="56"/>
      <c r="R216" s="56"/>
      <c r="S216" s="81"/>
      <c r="T216" s="51"/>
    </row>
    <row r="217" spans="1:22" s="54" customFormat="1" ht="12.75" customHeight="1" x14ac:dyDescent="0.2">
      <c r="A217" s="55"/>
      <c r="B217" s="57"/>
      <c r="D217" s="54" t="s">
        <v>167</v>
      </c>
      <c r="E217" s="56"/>
      <c r="F217" s="56">
        <v>59215.888031046154</v>
      </c>
      <c r="G217" s="79"/>
      <c r="H217" s="56"/>
      <c r="I217" s="56"/>
      <c r="J217" s="56"/>
      <c r="K217" s="56"/>
      <c r="L217" s="56">
        <f t="shared" si="15"/>
        <v>60637.069343791263</v>
      </c>
      <c r="M217" s="56"/>
      <c r="N217" s="56">
        <f t="shared" si="19"/>
        <v>62092.359008042258</v>
      </c>
      <c r="O217" s="56"/>
      <c r="P217" s="56"/>
      <c r="Q217" s="56"/>
      <c r="R217" s="56"/>
      <c r="S217" s="81"/>
      <c r="T217" s="51"/>
    </row>
    <row r="218" spans="1:22" s="54" customFormat="1" ht="12.75" customHeight="1" x14ac:dyDescent="0.2">
      <c r="A218" s="55"/>
      <c r="B218" s="59"/>
      <c r="D218" s="58" t="s">
        <v>168</v>
      </c>
      <c r="E218" s="56"/>
      <c r="F218" s="56">
        <v>54876.665721888014</v>
      </c>
      <c r="G218" s="79"/>
      <c r="H218" s="56"/>
      <c r="I218" s="56"/>
      <c r="J218" s="56"/>
      <c r="K218" s="56"/>
      <c r="L218" s="56">
        <f t="shared" si="15"/>
        <v>56193.705699213329</v>
      </c>
      <c r="M218" s="56"/>
      <c r="N218" s="56">
        <f t="shared" si="19"/>
        <v>57542.354635994452</v>
      </c>
      <c r="O218" s="56"/>
      <c r="P218" s="56"/>
      <c r="Q218" s="56"/>
      <c r="R218" s="56"/>
      <c r="S218" s="81"/>
      <c r="T218" s="51"/>
    </row>
    <row r="219" spans="1:22" s="54" customFormat="1" ht="12.75" customHeight="1" x14ac:dyDescent="0.2">
      <c r="A219" s="55"/>
      <c r="B219" s="57">
        <v>50</v>
      </c>
      <c r="D219" s="54" t="s">
        <v>169</v>
      </c>
      <c r="E219" s="56">
        <v>1060</v>
      </c>
      <c r="F219" s="56">
        <v>103376.35765551819</v>
      </c>
      <c r="G219" s="79"/>
      <c r="H219" s="56"/>
      <c r="I219" s="56"/>
      <c r="J219" s="56"/>
      <c r="K219" s="56"/>
      <c r="L219" s="56">
        <f t="shared" si="15"/>
        <v>105857.39023925063</v>
      </c>
      <c r="M219" s="56"/>
      <c r="N219" s="56">
        <f t="shared" si="19"/>
        <v>108397.96760499265</v>
      </c>
      <c r="O219" s="56"/>
      <c r="P219" s="56"/>
      <c r="Q219" s="56"/>
      <c r="R219" s="56"/>
      <c r="S219" s="81"/>
      <c r="T219" s="51"/>
    </row>
    <row r="220" spans="1:22" s="54" customFormat="1" ht="12.75" customHeight="1" x14ac:dyDescent="0.2">
      <c r="A220" s="55"/>
      <c r="B220" s="57">
        <v>51</v>
      </c>
      <c r="D220" s="54" t="s">
        <v>170</v>
      </c>
      <c r="E220" s="56">
        <v>17</v>
      </c>
      <c r="F220" s="56">
        <v>99486.594014711547</v>
      </c>
      <c r="G220" s="79"/>
      <c r="H220" s="56"/>
      <c r="I220" s="56"/>
      <c r="J220" s="56"/>
      <c r="K220" s="56"/>
      <c r="L220" s="56">
        <f t="shared" si="15"/>
        <v>101874.27227106462</v>
      </c>
      <c r="M220" s="56"/>
      <c r="N220" s="56">
        <f t="shared" si="19"/>
        <v>104319.25480557018</v>
      </c>
      <c r="O220" s="56"/>
      <c r="P220" s="56"/>
      <c r="Q220" s="56"/>
      <c r="R220" s="56"/>
      <c r="S220" s="81"/>
      <c r="T220" s="51"/>
    </row>
    <row r="221" spans="1:22" s="54" customFormat="1" ht="12.75" customHeight="1" x14ac:dyDescent="0.2">
      <c r="A221" s="55"/>
      <c r="B221" s="57">
        <v>52</v>
      </c>
      <c r="D221" s="54" t="s">
        <v>171</v>
      </c>
      <c r="E221" s="56">
        <v>9</v>
      </c>
      <c r="F221" s="56">
        <v>37875.077672582374</v>
      </c>
      <c r="G221" s="79"/>
      <c r="H221" s="56"/>
      <c r="I221" s="56"/>
      <c r="J221" s="56"/>
      <c r="K221" s="56"/>
      <c r="L221" s="56">
        <f t="shared" si="15"/>
        <v>38784.079536724355</v>
      </c>
      <c r="M221" s="56"/>
      <c r="N221" s="56">
        <f t="shared" si="19"/>
        <v>39714.89744560574</v>
      </c>
      <c r="O221" s="56"/>
      <c r="P221" s="56"/>
      <c r="Q221" s="56"/>
      <c r="R221" s="56"/>
      <c r="S221" s="81"/>
      <c r="T221" s="51"/>
      <c r="U221" s="55"/>
      <c r="V221" s="55"/>
    </row>
    <row r="222" spans="1:22" s="54" customFormat="1" ht="12.75" customHeight="1" x14ac:dyDescent="0.2">
      <c r="A222" s="55"/>
      <c r="B222" s="57"/>
      <c r="D222" s="65" t="s">
        <v>132</v>
      </c>
      <c r="E222" s="66">
        <f>SUM(E180:E221)</f>
        <v>3415</v>
      </c>
      <c r="F222" s="56"/>
      <c r="G222" s="66">
        <f>SUM(G180:G221)</f>
        <v>0</v>
      </c>
      <c r="H222" s="56"/>
      <c r="I222" s="66">
        <f>SUM(I180:I221)</f>
        <v>0</v>
      </c>
      <c r="J222" s="56"/>
      <c r="K222" s="66">
        <f>SUM(K180:K221)</f>
        <v>0</v>
      </c>
      <c r="L222" s="56"/>
      <c r="M222" s="66">
        <f>SUM(M180:M221)</f>
        <v>0</v>
      </c>
      <c r="N222" s="56"/>
      <c r="O222" s="66">
        <f>SUM(O180:O221)</f>
        <v>0</v>
      </c>
      <c r="P222" s="56"/>
      <c r="Q222" s="66">
        <f>SUM(Q180:Q221)</f>
        <v>0</v>
      </c>
      <c r="R222" s="56"/>
      <c r="S222" s="81"/>
      <c r="T222" s="51"/>
      <c r="U222" s="51"/>
      <c r="V222" s="51"/>
    </row>
    <row r="223" spans="1:22" s="54" customFormat="1" ht="12.75" customHeight="1" x14ac:dyDescent="0.2">
      <c r="A223" s="55"/>
      <c r="B223" s="57"/>
      <c r="D223" s="63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81"/>
      <c r="T223" s="51"/>
    </row>
    <row r="224" spans="1:22" s="54" customFormat="1" ht="12.75" customHeight="1" x14ac:dyDescent="0.2">
      <c r="A224" s="55"/>
      <c r="B224" s="57"/>
      <c r="D224" s="54" t="s">
        <v>172</v>
      </c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81"/>
      <c r="T224" s="51"/>
    </row>
    <row r="225" spans="1:20" s="54" customFormat="1" ht="12.75" customHeight="1" x14ac:dyDescent="0.2">
      <c r="A225" s="55"/>
      <c r="B225" s="57">
        <v>53</v>
      </c>
      <c r="D225" s="54" t="s">
        <v>173</v>
      </c>
      <c r="E225" s="56">
        <v>408</v>
      </c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8"/>
      <c r="T225" s="51"/>
    </row>
    <row r="226" spans="1:20" ht="12.75" customHeight="1" x14ac:dyDescent="0.2">
      <c r="A226" s="55"/>
      <c r="C226" s="54"/>
      <c r="D226" s="54" t="s">
        <v>174</v>
      </c>
      <c r="F226" s="56">
        <v>327398.18140893144</v>
      </c>
      <c r="G226" s="79"/>
      <c r="H226" s="56"/>
      <c r="J226" s="56"/>
      <c r="L226" s="56">
        <f t="shared" ref="L226:L289" si="20">F226*(1+$S$8)</f>
        <v>335255.73776274582</v>
      </c>
      <c r="N226" s="56">
        <f t="shared" ref="N226:N255" si="21">L226*(1+$S$8)</f>
        <v>343301.87546905171</v>
      </c>
      <c r="S226" s="81"/>
      <c r="T226" s="51"/>
    </row>
    <row r="227" spans="1:20" ht="12.75" customHeight="1" x14ac:dyDescent="0.2">
      <c r="A227" s="55"/>
      <c r="C227" s="54"/>
      <c r="D227" s="54" t="s">
        <v>175</v>
      </c>
      <c r="F227" s="56">
        <v>258652.52279662801</v>
      </c>
      <c r="G227" s="79"/>
      <c r="H227" s="56"/>
      <c r="J227" s="56"/>
      <c r="L227" s="56">
        <f t="shared" si="20"/>
        <v>264860.18334374711</v>
      </c>
      <c r="N227" s="56">
        <f t="shared" si="21"/>
        <v>271216.82774399704</v>
      </c>
      <c r="S227" s="81"/>
      <c r="T227" s="51"/>
    </row>
    <row r="228" spans="1:20" ht="12.75" customHeight="1" x14ac:dyDescent="0.2">
      <c r="A228" s="55"/>
      <c r="D228" s="54" t="s">
        <v>176</v>
      </c>
      <c r="F228" s="56">
        <v>247748.36410621685</v>
      </c>
      <c r="G228" s="79"/>
      <c r="H228" s="56"/>
      <c r="J228" s="56"/>
      <c r="L228" s="56">
        <f t="shared" si="20"/>
        <v>253694.32484476606</v>
      </c>
      <c r="N228" s="56">
        <f t="shared" si="21"/>
        <v>259782.98864104046</v>
      </c>
      <c r="S228" s="81"/>
      <c r="T228" s="51"/>
    </row>
    <row r="229" spans="1:20" ht="12.75" customHeight="1" x14ac:dyDescent="0.2">
      <c r="A229" s="55"/>
      <c r="D229" s="54" t="s">
        <v>177</v>
      </c>
      <c r="F229" s="56">
        <v>230649.96882031413</v>
      </c>
      <c r="G229" s="79"/>
      <c r="H229" s="56"/>
      <c r="J229" s="56"/>
      <c r="L229" s="56">
        <f t="shared" si="20"/>
        <v>236185.56807200168</v>
      </c>
      <c r="N229" s="56">
        <f t="shared" si="21"/>
        <v>241854.02170572974</v>
      </c>
      <c r="S229" s="81"/>
      <c r="T229" s="51"/>
    </row>
    <row r="230" spans="1:20" ht="12.75" customHeight="1" x14ac:dyDescent="0.2">
      <c r="A230" s="55"/>
      <c r="D230" s="54" t="s">
        <v>178</v>
      </c>
      <c r="F230" s="56">
        <v>226614.71434818258</v>
      </c>
      <c r="G230" s="79"/>
      <c r="H230" s="56"/>
      <c r="J230" s="56"/>
      <c r="L230" s="56">
        <f t="shared" si="20"/>
        <v>232053.46749253897</v>
      </c>
      <c r="N230" s="56">
        <f t="shared" si="21"/>
        <v>237622.75071235991</v>
      </c>
      <c r="S230" s="81"/>
      <c r="T230" s="51"/>
    </row>
    <row r="231" spans="1:20" ht="12.75" customHeight="1" x14ac:dyDescent="0.2">
      <c r="A231" s="55"/>
      <c r="D231" s="54" t="s">
        <v>179</v>
      </c>
      <c r="F231" s="56">
        <v>226080.44134652699</v>
      </c>
      <c r="G231" s="79"/>
      <c r="H231" s="56"/>
      <c r="J231" s="56"/>
      <c r="L231" s="56">
        <f t="shared" si="20"/>
        <v>231506.37193884363</v>
      </c>
      <c r="N231" s="56">
        <f t="shared" si="21"/>
        <v>237062.52486537589</v>
      </c>
      <c r="S231" s="81"/>
      <c r="T231" s="51"/>
    </row>
    <row r="232" spans="1:20" ht="12.75" customHeight="1" x14ac:dyDescent="0.2">
      <c r="A232" s="55"/>
      <c r="D232" s="54" t="s">
        <v>180</v>
      </c>
      <c r="F232" s="56">
        <v>225569.39760581299</v>
      </c>
      <c r="G232" s="79"/>
      <c r="H232" s="56"/>
      <c r="J232" s="56"/>
      <c r="L232" s="56">
        <f t="shared" si="20"/>
        <v>230983.06314835252</v>
      </c>
      <c r="N232" s="56">
        <f t="shared" si="21"/>
        <v>236526.65666391299</v>
      </c>
      <c r="S232" s="81"/>
      <c r="T232" s="51"/>
    </row>
    <row r="233" spans="1:20" ht="12.75" customHeight="1" x14ac:dyDescent="0.2">
      <c r="A233" s="55"/>
      <c r="D233" s="54" t="s">
        <v>181</v>
      </c>
      <c r="F233" s="56">
        <v>208224.42629402888</v>
      </c>
      <c r="G233" s="79"/>
      <c r="H233" s="56"/>
      <c r="J233" s="56"/>
      <c r="L233" s="56">
        <f t="shared" si="20"/>
        <v>213221.81252508558</v>
      </c>
      <c r="N233" s="56">
        <f t="shared" si="21"/>
        <v>218339.13602568765</v>
      </c>
      <c r="S233" s="81"/>
      <c r="T233" s="51"/>
    </row>
    <row r="234" spans="1:20" ht="12.75" customHeight="1" x14ac:dyDescent="0.2">
      <c r="A234" s="55"/>
      <c r="D234" s="54" t="s">
        <v>182</v>
      </c>
      <c r="F234" s="56">
        <v>199600.74310608825</v>
      </c>
      <c r="G234" s="79"/>
      <c r="H234" s="56"/>
      <c r="J234" s="56"/>
      <c r="L234" s="56">
        <f t="shared" si="20"/>
        <v>204391.16094063438</v>
      </c>
      <c r="N234" s="56">
        <f t="shared" si="21"/>
        <v>209296.54880320962</v>
      </c>
      <c r="S234" s="81"/>
      <c r="T234" s="51"/>
    </row>
    <row r="235" spans="1:20" ht="12.75" customHeight="1" x14ac:dyDescent="0.2">
      <c r="A235" s="55"/>
      <c r="D235" s="54" t="s">
        <v>183</v>
      </c>
      <c r="F235" s="56">
        <v>188041.18481101183</v>
      </c>
      <c r="G235" s="79"/>
      <c r="H235" s="56"/>
      <c r="J235" s="56"/>
      <c r="L235" s="56">
        <f t="shared" si="20"/>
        <v>192554.17324647613</v>
      </c>
      <c r="N235" s="56">
        <f t="shared" si="21"/>
        <v>197175.47340439155</v>
      </c>
      <c r="S235" s="81"/>
      <c r="T235" s="51"/>
    </row>
    <row r="236" spans="1:20" ht="12.75" customHeight="1" x14ac:dyDescent="0.2">
      <c r="A236" s="55"/>
      <c r="D236" s="54" t="s">
        <v>184</v>
      </c>
      <c r="F236" s="56">
        <v>180962.57966634585</v>
      </c>
      <c r="G236" s="79"/>
      <c r="H236" s="56"/>
      <c r="J236" s="56"/>
      <c r="L236" s="56">
        <f t="shared" si="20"/>
        <v>185305.68157833815</v>
      </c>
      <c r="N236" s="56">
        <f t="shared" si="21"/>
        <v>189753.01793621827</v>
      </c>
      <c r="S236" s="81"/>
      <c r="T236" s="51"/>
    </row>
    <row r="237" spans="1:20" ht="12.75" customHeight="1" x14ac:dyDescent="0.2">
      <c r="A237" s="55"/>
      <c r="D237" s="54" t="s">
        <v>185</v>
      </c>
      <c r="F237" s="56">
        <v>173336.58687042087</v>
      </c>
      <c r="G237" s="79"/>
      <c r="H237" s="56"/>
      <c r="J237" s="56"/>
      <c r="L237" s="56">
        <f t="shared" si="20"/>
        <v>177496.66495531096</v>
      </c>
      <c r="N237" s="56">
        <f t="shared" si="21"/>
        <v>181756.58491423842</v>
      </c>
      <c r="S237" s="81"/>
      <c r="T237" s="51"/>
    </row>
    <row r="238" spans="1:20" ht="12.75" customHeight="1" x14ac:dyDescent="0.2">
      <c r="A238" s="55"/>
      <c r="C238" s="54"/>
      <c r="D238" s="54" t="s">
        <v>186</v>
      </c>
      <c r="F238" s="56">
        <v>168334.15787876648</v>
      </c>
      <c r="G238" s="79"/>
      <c r="H238" s="56"/>
      <c r="J238" s="56"/>
      <c r="L238" s="56">
        <f t="shared" si="20"/>
        <v>172374.17766785689</v>
      </c>
      <c r="N238" s="56">
        <f t="shared" si="21"/>
        <v>176511.15793188545</v>
      </c>
      <c r="S238" s="81"/>
      <c r="T238" s="51"/>
    </row>
    <row r="239" spans="1:20" ht="12.75" customHeight="1" x14ac:dyDescent="0.2">
      <c r="A239" s="55"/>
      <c r="D239" s="54" t="s">
        <v>187</v>
      </c>
      <c r="F239" s="56">
        <v>162078.84975379286</v>
      </c>
      <c r="G239" s="79"/>
      <c r="H239" s="56"/>
      <c r="J239" s="56"/>
      <c r="L239" s="56">
        <f t="shared" si="20"/>
        <v>165968.7421478839</v>
      </c>
      <c r="N239" s="56">
        <f t="shared" si="21"/>
        <v>169951.9919594331</v>
      </c>
      <c r="S239" s="81"/>
      <c r="T239" s="51"/>
    </row>
    <row r="240" spans="1:20" ht="12.75" customHeight="1" x14ac:dyDescent="0.2">
      <c r="A240" s="55"/>
      <c r="D240" s="54" t="s">
        <v>188</v>
      </c>
      <c r="F240" s="56">
        <v>156206.24638506744</v>
      </c>
      <c r="G240" s="79"/>
      <c r="H240" s="56"/>
      <c r="J240" s="56"/>
      <c r="L240" s="56">
        <f t="shared" si="20"/>
        <v>159955.19629830905</v>
      </c>
      <c r="N240" s="56">
        <f t="shared" si="21"/>
        <v>163794.12100946848</v>
      </c>
      <c r="S240" s="81"/>
      <c r="T240" s="51"/>
    </row>
    <row r="241" spans="1:24" ht="12.75" customHeight="1" x14ac:dyDescent="0.2">
      <c r="A241" s="55"/>
      <c r="D241" s="54" t="s">
        <v>189</v>
      </c>
      <c r="F241" s="56">
        <v>150156.74789174623</v>
      </c>
      <c r="G241" s="79"/>
      <c r="H241" s="56"/>
      <c r="J241" s="56"/>
      <c r="L241" s="56">
        <f t="shared" si="20"/>
        <v>153760.50984114813</v>
      </c>
      <c r="N241" s="56">
        <f t="shared" si="21"/>
        <v>157450.76207733568</v>
      </c>
      <c r="S241" s="81"/>
      <c r="T241" s="51"/>
    </row>
    <row r="242" spans="1:24" ht="12.75" customHeight="1" x14ac:dyDescent="0.2">
      <c r="A242" s="55"/>
      <c r="D242" s="54" t="s">
        <v>190</v>
      </c>
      <c r="F242" s="56">
        <v>146759.1521628428</v>
      </c>
      <c r="G242" s="79"/>
      <c r="H242" s="56"/>
      <c r="J242" s="56"/>
      <c r="L242" s="56">
        <f t="shared" si="20"/>
        <v>150281.37181475104</v>
      </c>
      <c r="N242" s="56">
        <f t="shared" si="21"/>
        <v>153888.12473830508</v>
      </c>
      <c r="S242" s="81"/>
      <c r="T242" s="51"/>
      <c r="U242" s="56"/>
      <c r="X242" s="12"/>
    </row>
    <row r="243" spans="1:24" ht="12.75" customHeight="1" x14ac:dyDescent="0.2">
      <c r="A243" s="55"/>
      <c r="D243" s="54" t="s">
        <v>191</v>
      </c>
      <c r="F243" s="56">
        <v>136277.77777943207</v>
      </c>
      <c r="G243" s="79"/>
      <c r="H243" s="56"/>
      <c r="J243" s="56"/>
      <c r="L243" s="56">
        <f t="shared" si="20"/>
        <v>139548.44444613846</v>
      </c>
      <c r="N243" s="56">
        <f t="shared" si="21"/>
        <v>142897.60711284578</v>
      </c>
      <c r="S243" s="81"/>
      <c r="T243" s="51"/>
    </row>
    <row r="244" spans="1:24" ht="12.75" customHeight="1" x14ac:dyDescent="0.2">
      <c r="A244" s="55"/>
      <c r="D244" s="54" t="s">
        <v>192</v>
      </c>
      <c r="F244" s="56">
        <v>133113.62059260855</v>
      </c>
      <c r="G244" s="79"/>
      <c r="H244" s="56"/>
      <c r="J244" s="56"/>
      <c r="L244" s="56">
        <f t="shared" si="20"/>
        <v>136308.34748683116</v>
      </c>
      <c r="N244" s="56">
        <f t="shared" si="21"/>
        <v>139579.74782651511</v>
      </c>
      <c r="S244" s="81"/>
      <c r="T244" s="51"/>
    </row>
    <row r="245" spans="1:24" ht="12.75" customHeight="1" x14ac:dyDescent="0.2">
      <c r="A245" s="55"/>
      <c r="D245" s="54" t="s">
        <v>193</v>
      </c>
      <c r="F245" s="56">
        <v>111596.66894840756</v>
      </c>
      <c r="G245" s="79"/>
      <c r="H245" s="56"/>
      <c r="J245" s="56"/>
      <c r="L245" s="56">
        <f t="shared" si="20"/>
        <v>114274.98900316935</v>
      </c>
      <c r="N245" s="56">
        <f t="shared" si="21"/>
        <v>117017.58873924542</v>
      </c>
      <c r="S245" s="81"/>
      <c r="T245" s="51"/>
    </row>
    <row r="246" spans="1:24" ht="12.75" customHeight="1" x14ac:dyDescent="0.2">
      <c r="A246" s="55"/>
      <c r="D246" s="54" t="s">
        <v>194</v>
      </c>
      <c r="F246" s="56">
        <v>110665.85835845255</v>
      </c>
      <c r="G246" s="79"/>
      <c r="H246" s="56"/>
      <c r="J246" s="56"/>
      <c r="L246" s="56">
        <f t="shared" si="20"/>
        <v>113321.83895905541</v>
      </c>
      <c r="N246" s="56">
        <f t="shared" si="21"/>
        <v>116041.56309407274</v>
      </c>
      <c r="S246" s="81"/>
      <c r="T246" s="51"/>
    </row>
    <row r="247" spans="1:24" ht="12.75" customHeight="1" x14ac:dyDescent="0.2">
      <c r="A247" s="55"/>
      <c r="D247" s="54" t="s">
        <v>195</v>
      </c>
      <c r="F247" s="56">
        <v>109713.45865984917</v>
      </c>
      <c r="G247" s="79"/>
      <c r="H247" s="56"/>
      <c r="J247" s="56"/>
      <c r="L247" s="56">
        <f t="shared" si="20"/>
        <v>112346.58166768556</v>
      </c>
      <c r="N247" s="56">
        <f t="shared" si="21"/>
        <v>115042.89962771002</v>
      </c>
      <c r="S247" s="81"/>
      <c r="T247" s="51"/>
      <c r="U247" s="56"/>
      <c r="X247" s="12"/>
    </row>
    <row r="248" spans="1:24" ht="12.75" customHeight="1" x14ac:dyDescent="0.2">
      <c r="A248" s="55"/>
      <c r="D248" s="54" t="s">
        <v>196</v>
      </c>
      <c r="F248" s="56">
        <v>104405.4605532962</v>
      </c>
      <c r="G248" s="79"/>
      <c r="H248" s="56"/>
      <c r="J248" s="56"/>
      <c r="L248" s="56">
        <f t="shared" si="20"/>
        <v>106911.19160657532</v>
      </c>
      <c r="N248" s="56">
        <f t="shared" si="21"/>
        <v>109477.06020513312</v>
      </c>
      <c r="S248" s="81"/>
      <c r="T248" s="51"/>
      <c r="U248" s="56"/>
      <c r="X248" s="12"/>
    </row>
    <row r="249" spans="1:24" ht="12.75" customHeight="1" x14ac:dyDescent="0.2">
      <c r="A249" s="55"/>
      <c r="D249" s="54" t="s">
        <v>58</v>
      </c>
      <c r="F249" s="56">
        <v>97619.324575395323</v>
      </c>
      <c r="G249" s="79"/>
      <c r="H249" s="56"/>
      <c r="J249" s="56"/>
      <c r="L249" s="56">
        <f t="shared" si="20"/>
        <v>99962.188365204813</v>
      </c>
      <c r="N249" s="56">
        <f t="shared" si="21"/>
        <v>102361.28088596973</v>
      </c>
      <c r="S249" s="81"/>
      <c r="T249" s="51"/>
      <c r="U249" s="56"/>
      <c r="X249" s="12"/>
    </row>
    <row r="250" spans="1:24" ht="12.75" customHeight="1" x14ac:dyDescent="0.2">
      <c r="A250" s="55"/>
      <c r="B250" s="67"/>
      <c r="D250" s="54" t="s">
        <v>197</v>
      </c>
      <c r="F250" s="56">
        <v>96408.667162968894</v>
      </c>
      <c r="G250" s="79"/>
      <c r="H250" s="56"/>
      <c r="J250" s="56"/>
      <c r="L250" s="56">
        <f t="shared" si="20"/>
        <v>98722.47517488015</v>
      </c>
      <c r="N250" s="56">
        <f t="shared" si="21"/>
        <v>101091.81457907727</v>
      </c>
      <c r="S250" s="81"/>
      <c r="T250" s="51"/>
      <c r="U250" s="56"/>
      <c r="X250" s="12"/>
    </row>
    <row r="251" spans="1:24" ht="12.75" customHeight="1" x14ac:dyDescent="0.2">
      <c r="A251" s="55"/>
      <c r="B251" s="59"/>
      <c r="D251" s="58" t="s">
        <v>198</v>
      </c>
      <c r="F251" s="56">
        <v>75103.176798316825</v>
      </c>
      <c r="G251" s="79"/>
      <c r="H251" s="56"/>
      <c r="J251" s="56"/>
      <c r="L251" s="56">
        <f t="shared" si="20"/>
        <v>76905.653041476427</v>
      </c>
      <c r="N251" s="56">
        <f t="shared" si="21"/>
        <v>78751.388714471861</v>
      </c>
      <c r="S251" s="81"/>
      <c r="T251" s="51"/>
      <c r="U251" s="56"/>
      <c r="X251" s="12"/>
    </row>
    <row r="252" spans="1:24" ht="12.75" customHeight="1" x14ac:dyDescent="0.2">
      <c r="A252" s="55"/>
      <c r="B252" s="59"/>
      <c r="D252" s="58" t="s">
        <v>199</v>
      </c>
      <c r="F252" s="56">
        <v>64198.565720640006</v>
      </c>
      <c r="G252" s="79"/>
      <c r="H252" s="56"/>
      <c r="J252" s="56"/>
      <c r="L252" s="56">
        <f t="shared" si="20"/>
        <v>65739.331297935365</v>
      </c>
      <c r="N252" s="56">
        <f t="shared" si="21"/>
        <v>67317.075249085814</v>
      </c>
      <c r="S252" s="81"/>
      <c r="T252" s="51"/>
      <c r="U252" s="56"/>
      <c r="X252" s="12"/>
    </row>
    <row r="253" spans="1:24" ht="12.75" customHeight="1" x14ac:dyDescent="0.2">
      <c r="A253" s="55"/>
      <c r="B253" s="59"/>
      <c r="D253" s="58" t="s">
        <v>200</v>
      </c>
      <c r="F253" s="56">
        <v>57071.488481568013</v>
      </c>
      <c r="G253" s="79"/>
      <c r="H253" s="56"/>
      <c r="J253" s="56"/>
      <c r="L253" s="56">
        <f t="shared" si="20"/>
        <v>58441.204205125643</v>
      </c>
      <c r="N253" s="56">
        <f t="shared" si="21"/>
        <v>59843.793106048659</v>
      </c>
      <c r="S253" s="81"/>
      <c r="T253" s="51"/>
      <c r="U253" s="56"/>
      <c r="X253" s="12"/>
    </row>
    <row r="254" spans="1:24" ht="12.75" customHeight="1" x14ac:dyDescent="0.2">
      <c r="A254" s="55"/>
      <c r="B254" s="59"/>
      <c r="D254" s="58" t="s">
        <v>201</v>
      </c>
      <c r="F254" s="56">
        <v>54876.665721888014</v>
      </c>
      <c r="G254" s="79"/>
      <c r="H254" s="56"/>
      <c r="J254" s="56"/>
      <c r="L254" s="56">
        <f t="shared" si="20"/>
        <v>56193.705699213329</v>
      </c>
      <c r="N254" s="56">
        <f t="shared" si="21"/>
        <v>57542.354635994452</v>
      </c>
      <c r="S254" s="81"/>
      <c r="T254" s="51"/>
      <c r="U254" s="56"/>
      <c r="X254" s="12"/>
    </row>
    <row r="255" spans="1:24" ht="12.75" customHeight="1" x14ac:dyDescent="0.2">
      <c r="A255" s="55"/>
      <c r="B255" s="59"/>
      <c r="D255" s="58" t="s">
        <v>202</v>
      </c>
      <c r="F255" s="56">
        <v>54876.665721888014</v>
      </c>
      <c r="G255" s="79"/>
      <c r="H255" s="56"/>
      <c r="J255" s="56"/>
      <c r="L255" s="56">
        <f t="shared" si="20"/>
        <v>56193.705699213329</v>
      </c>
      <c r="N255" s="56">
        <f t="shared" si="21"/>
        <v>57542.354635994452</v>
      </c>
      <c r="S255" s="81"/>
      <c r="T255" s="51"/>
      <c r="U255" s="56"/>
      <c r="X255" s="12"/>
    </row>
    <row r="256" spans="1:24" ht="12.75" customHeight="1" x14ac:dyDescent="0.2">
      <c r="A256" s="55"/>
      <c r="B256" s="57">
        <v>54</v>
      </c>
      <c r="D256" s="54" t="s">
        <v>203</v>
      </c>
      <c r="E256" s="56">
        <v>3226</v>
      </c>
      <c r="H256" s="56"/>
      <c r="J256" s="56"/>
      <c r="S256" s="81"/>
      <c r="T256" s="51"/>
      <c r="U256" s="56"/>
      <c r="X256" s="12"/>
    </row>
    <row r="257" spans="1:24" ht="12.75" customHeight="1" x14ac:dyDescent="0.2">
      <c r="A257" s="55"/>
      <c r="D257" s="54" t="s">
        <v>204</v>
      </c>
      <c r="F257" s="56">
        <v>279635.03786204394</v>
      </c>
      <c r="G257" s="79"/>
      <c r="H257" s="56"/>
      <c r="I257" s="55"/>
      <c r="J257" s="56"/>
      <c r="K257" s="55"/>
      <c r="L257" s="56">
        <f t="shared" si="20"/>
        <v>286346.27877073298</v>
      </c>
      <c r="M257" s="55"/>
      <c r="N257" s="56">
        <f t="shared" ref="N257:N279" si="22">L257*(1+$S$8)</f>
        <v>293218.58946123056</v>
      </c>
      <c r="O257" s="55"/>
      <c r="Q257" s="55"/>
      <c r="S257" s="81"/>
      <c r="T257" s="51"/>
      <c r="U257" s="56"/>
      <c r="X257" s="12"/>
    </row>
    <row r="258" spans="1:24" ht="12.75" customHeight="1" x14ac:dyDescent="0.2">
      <c r="A258" s="55"/>
      <c r="D258" s="54" t="s">
        <v>206</v>
      </c>
      <c r="F258" s="56">
        <v>209232.058443694</v>
      </c>
      <c r="G258" s="79"/>
      <c r="H258" s="56"/>
      <c r="I258" s="55"/>
      <c r="J258" s="56"/>
      <c r="K258" s="55"/>
      <c r="L258" s="56">
        <f t="shared" si="20"/>
        <v>214253.62784634266</v>
      </c>
      <c r="M258" s="55"/>
      <c r="N258" s="56">
        <f t="shared" si="22"/>
        <v>219395.71491465488</v>
      </c>
      <c r="O258" s="55"/>
      <c r="Q258" s="55"/>
      <c r="S258" s="81"/>
      <c r="T258" s="51"/>
    </row>
    <row r="259" spans="1:24" ht="12.75" customHeight="1" x14ac:dyDescent="0.2">
      <c r="A259" s="55"/>
      <c r="D259" s="54" t="s">
        <v>205</v>
      </c>
      <c r="F259" s="56">
        <v>199600.74310608825</v>
      </c>
      <c r="G259" s="79"/>
      <c r="H259" s="56"/>
      <c r="I259" s="55"/>
      <c r="J259" s="56"/>
      <c r="K259" s="55"/>
      <c r="L259" s="56">
        <f t="shared" si="20"/>
        <v>204391.16094063438</v>
      </c>
      <c r="M259" s="55"/>
      <c r="N259" s="56">
        <f t="shared" si="22"/>
        <v>209296.54880320962</v>
      </c>
      <c r="O259" s="55"/>
      <c r="Q259" s="55"/>
      <c r="S259" s="81"/>
      <c r="T259" s="51"/>
      <c r="U259" s="56"/>
      <c r="X259" s="12"/>
    </row>
    <row r="260" spans="1:24" ht="12.75" customHeight="1" x14ac:dyDescent="0.2">
      <c r="A260" s="55"/>
      <c r="D260" s="54" t="s">
        <v>207</v>
      </c>
      <c r="F260" s="56">
        <v>186642.68151341908</v>
      </c>
      <c r="G260" s="79"/>
      <c r="H260" s="56"/>
      <c r="I260" s="55"/>
      <c r="J260" s="56"/>
      <c r="K260" s="55"/>
      <c r="L260" s="56">
        <f t="shared" si="20"/>
        <v>191122.10586974115</v>
      </c>
      <c r="M260" s="55"/>
      <c r="N260" s="56">
        <f t="shared" si="22"/>
        <v>195709.03641061494</v>
      </c>
      <c r="O260" s="55"/>
      <c r="Q260" s="55"/>
      <c r="S260" s="81"/>
      <c r="T260" s="51"/>
    </row>
    <row r="261" spans="1:24" ht="12.75" customHeight="1" x14ac:dyDescent="0.2">
      <c r="A261" s="55"/>
      <c r="D261" s="54" t="s">
        <v>208</v>
      </c>
      <c r="F261" s="56">
        <v>182289.96600586284</v>
      </c>
      <c r="G261" s="79"/>
      <c r="H261" s="56"/>
      <c r="I261" s="55"/>
      <c r="J261" s="56"/>
      <c r="K261" s="55"/>
      <c r="L261" s="56">
        <f t="shared" si="20"/>
        <v>186664.92519000356</v>
      </c>
      <c r="M261" s="55"/>
      <c r="N261" s="56">
        <f t="shared" si="22"/>
        <v>191144.88339456366</v>
      </c>
      <c r="O261" s="55"/>
      <c r="Q261" s="55"/>
      <c r="S261" s="81"/>
      <c r="T261" s="51"/>
    </row>
    <row r="262" spans="1:24" ht="12.75" customHeight="1" x14ac:dyDescent="0.2">
      <c r="A262" s="55"/>
      <c r="D262" s="54" t="s">
        <v>209</v>
      </c>
      <c r="F262" s="56">
        <v>182289.96600586284</v>
      </c>
      <c r="G262" s="79"/>
      <c r="H262" s="56"/>
      <c r="I262" s="55"/>
      <c r="J262" s="56"/>
      <c r="K262" s="55"/>
      <c r="L262" s="56">
        <f t="shared" si="20"/>
        <v>186664.92519000356</v>
      </c>
      <c r="M262" s="55"/>
      <c r="N262" s="56">
        <f t="shared" si="22"/>
        <v>191144.88339456366</v>
      </c>
      <c r="O262" s="55"/>
      <c r="Q262" s="55"/>
      <c r="S262" s="81"/>
      <c r="T262" s="51"/>
    </row>
    <row r="263" spans="1:24" ht="12.75" customHeight="1" x14ac:dyDescent="0.2">
      <c r="A263" s="55"/>
      <c r="D263" s="54" t="s">
        <v>210</v>
      </c>
      <c r="F263" s="56">
        <v>165603.06048521036</v>
      </c>
      <c r="G263" s="79"/>
      <c r="H263" s="56"/>
      <c r="I263" s="55"/>
      <c r="J263" s="56"/>
      <c r="K263" s="55"/>
      <c r="L263" s="56">
        <f t="shared" si="20"/>
        <v>169577.53393685541</v>
      </c>
      <c r="M263" s="55"/>
      <c r="N263" s="56">
        <f t="shared" si="22"/>
        <v>173647.39475133995</v>
      </c>
      <c r="O263" s="55"/>
      <c r="Q263" s="55"/>
      <c r="S263" s="81"/>
      <c r="T263" s="51"/>
    </row>
    <row r="264" spans="1:24" ht="12.75" customHeight="1" x14ac:dyDescent="0.2">
      <c r="A264" s="55"/>
      <c r="D264" s="54" t="s">
        <v>211</v>
      </c>
      <c r="F264" s="56">
        <v>159773.69883162019</v>
      </c>
      <c r="G264" s="79"/>
      <c r="H264" s="56"/>
      <c r="I264" s="55"/>
      <c r="J264" s="56"/>
      <c r="K264" s="55"/>
      <c r="L264" s="56">
        <f t="shared" si="20"/>
        <v>163608.26760357906</v>
      </c>
      <c r="M264" s="55"/>
      <c r="N264" s="56">
        <f t="shared" si="22"/>
        <v>167534.86602606496</v>
      </c>
      <c r="O264" s="55"/>
      <c r="Q264" s="55"/>
      <c r="S264" s="81"/>
      <c r="T264" s="51"/>
      <c r="U264" s="56"/>
      <c r="X264" s="12"/>
    </row>
    <row r="265" spans="1:24" ht="12.75" customHeight="1" x14ac:dyDescent="0.2">
      <c r="A265" s="55"/>
      <c r="D265" s="54" t="s">
        <v>212</v>
      </c>
      <c r="F265" s="56">
        <v>149916.05850178673</v>
      </c>
      <c r="G265" s="79"/>
      <c r="H265" s="56"/>
      <c r="I265" s="55"/>
      <c r="J265" s="56"/>
      <c r="K265" s="55"/>
      <c r="L265" s="56">
        <f t="shared" si="20"/>
        <v>153514.0439058296</v>
      </c>
      <c r="M265" s="55"/>
      <c r="N265" s="56">
        <f t="shared" si="22"/>
        <v>157198.38095956951</v>
      </c>
      <c r="O265" s="55"/>
      <c r="Q265" s="55"/>
      <c r="S265" s="81"/>
      <c r="T265" s="51"/>
      <c r="U265" s="56"/>
      <c r="X265" s="12"/>
    </row>
    <row r="266" spans="1:24" ht="12.75" customHeight="1" x14ac:dyDescent="0.2">
      <c r="A266" s="55"/>
      <c r="D266" s="54" t="s">
        <v>213</v>
      </c>
      <c r="F266" s="56">
        <v>149916.05850178673</v>
      </c>
      <c r="G266" s="79"/>
      <c r="H266" s="56"/>
      <c r="I266" s="55"/>
      <c r="J266" s="56"/>
      <c r="K266" s="55"/>
      <c r="L266" s="56">
        <f t="shared" si="20"/>
        <v>153514.0439058296</v>
      </c>
      <c r="M266" s="55"/>
      <c r="N266" s="56">
        <f t="shared" si="22"/>
        <v>157198.38095956951</v>
      </c>
      <c r="O266" s="55"/>
      <c r="Q266" s="55"/>
      <c r="S266" s="81"/>
      <c r="T266" s="51"/>
    </row>
    <row r="267" spans="1:24" ht="12.75" customHeight="1" x14ac:dyDescent="0.2">
      <c r="A267" s="55"/>
      <c r="D267" s="54" t="s">
        <v>214</v>
      </c>
      <c r="F267" s="56">
        <v>139019.60239770793</v>
      </c>
      <c r="G267" s="79"/>
      <c r="H267" s="56"/>
      <c r="I267" s="55"/>
      <c r="J267" s="56"/>
      <c r="K267" s="55"/>
      <c r="L267" s="56">
        <f t="shared" si="20"/>
        <v>142356.07285525292</v>
      </c>
      <c r="M267" s="55"/>
      <c r="N267" s="56">
        <f t="shared" si="22"/>
        <v>145772.618603779</v>
      </c>
      <c r="O267" s="55"/>
      <c r="Q267" s="55"/>
      <c r="S267" s="81"/>
      <c r="T267" s="51"/>
    </row>
    <row r="268" spans="1:24" ht="12.75" customHeight="1" x14ac:dyDescent="0.2">
      <c r="A268" s="55"/>
      <c r="D268" s="54" t="s">
        <v>215</v>
      </c>
      <c r="F268" s="56">
        <v>139019.41130205817</v>
      </c>
      <c r="G268" s="79"/>
      <c r="H268" s="56"/>
      <c r="I268" s="55"/>
      <c r="J268" s="56"/>
      <c r="K268" s="55"/>
      <c r="L268" s="56">
        <f t="shared" si="20"/>
        <v>142355.87717330758</v>
      </c>
      <c r="M268" s="55"/>
      <c r="N268" s="56">
        <f t="shared" si="22"/>
        <v>145772.41822546697</v>
      </c>
      <c r="O268" s="55"/>
      <c r="Q268" s="55"/>
      <c r="S268" s="81"/>
      <c r="T268" s="51"/>
    </row>
    <row r="269" spans="1:24" ht="12.75" customHeight="1" x14ac:dyDescent="0.2">
      <c r="A269" s="55"/>
      <c r="D269" s="54" t="s">
        <v>216</v>
      </c>
      <c r="F269" s="56">
        <v>138933.96080645177</v>
      </c>
      <c r="G269" s="79"/>
      <c r="H269" s="56"/>
      <c r="I269" s="55"/>
      <c r="J269" s="56"/>
      <c r="K269" s="55"/>
      <c r="L269" s="56">
        <f t="shared" si="20"/>
        <v>142268.37586580662</v>
      </c>
      <c r="M269" s="55"/>
      <c r="N269" s="56">
        <f t="shared" si="22"/>
        <v>145682.81688658599</v>
      </c>
      <c r="O269" s="55"/>
      <c r="Q269" s="55"/>
      <c r="S269" s="81"/>
      <c r="T269" s="51"/>
    </row>
    <row r="270" spans="1:24" ht="12.75" customHeight="1" x14ac:dyDescent="0.2">
      <c r="A270" s="55"/>
      <c r="D270" s="54" t="s">
        <v>217</v>
      </c>
      <c r="F270" s="56">
        <v>130711.91411920357</v>
      </c>
      <c r="G270" s="79"/>
      <c r="H270" s="56"/>
      <c r="I270" s="55"/>
      <c r="J270" s="56"/>
      <c r="K270" s="55"/>
      <c r="L270" s="56">
        <f t="shared" si="20"/>
        <v>133849.00005806447</v>
      </c>
      <c r="M270" s="55"/>
      <c r="N270" s="56">
        <f t="shared" si="22"/>
        <v>137061.37605945801</v>
      </c>
      <c r="O270" s="55"/>
      <c r="Q270" s="55"/>
      <c r="S270" s="81"/>
      <c r="T270" s="51"/>
    </row>
    <row r="271" spans="1:24" ht="12.75" customHeight="1" x14ac:dyDescent="0.2">
      <c r="A271" s="55"/>
      <c r="D271" s="54" t="s">
        <v>218</v>
      </c>
      <c r="F271" s="56">
        <v>123508.43733958372</v>
      </c>
      <c r="G271" s="79"/>
      <c r="H271" s="56"/>
      <c r="I271" s="55"/>
      <c r="J271" s="56"/>
      <c r="K271" s="55"/>
      <c r="L271" s="56">
        <f t="shared" si="20"/>
        <v>126472.63983573373</v>
      </c>
      <c r="M271" s="55"/>
      <c r="N271" s="56">
        <f t="shared" si="22"/>
        <v>129507.98319179134</v>
      </c>
      <c r="O271" s="55"/>
      <c r="Q271" s="55"/>
      <c r="S271" s="81"/>
      <c r="T271" s="51"/>
    </row>
    <row r="272" spans="1:24" ht="12.75" customHeight="1" x14ac:dyDescent="0.2">
      <c r="A272" s="55"/>
      <c r="D272" s="54" t="s">
        <v>219</v>
      </c>
      <c r="F272" s="56">
        <v>120048.82054591301</v>
      </c>
      <c r="G272" s="79"/>
      <c r="H272" s="56"/>
      <c r="I272" s="55"/>
      <c r="J272" s="56"/>
      <c r="K272" s="55"/>
      <c r="L272" s="56">
        <f t="shared" si="20"/>
        <v>122929.99223901493</v>
      </c>
      <c r="M272" s="55"/>
      <c r="N272" s="56">
        <f t="shared" si="22"/>
        <v>125880.31205275129</v>
      </c>
      <c r="O272" s="55"/>
      <c r="Q272" s="55"/>
      <c r="S272" s="81"/>
      <c r="T272" s="51"/>
    </row>
    <row r="273" spans="1:20" ht="12.75" customHeight="1" x14ac:dyDescent="0.2">
      <c r="A273" s="55"/>
      <c r="D273" s="54" t="s">
        <v>220</v>
      </c>
      <c r="F273" s="56">
        <v>116036.64600375983</v>
      </c>
      <c r="G273" s="79"/>
      <c r="H273" s="56"/>
      <c r="I273" s="55"/>
      <c r="J273" s="56"/>
      <c r="K273" s="55"/>
      <c r="L273" s="56">
        <f t="shared" si="20"/>
        <v>118821.52550785006</v>
      </c>
      <c r="M273" s="55"/>
      <c r="N273" s="56">
        <f t="shared" si="22"/>
        <v>121673.24212003847</v>
      </c>
      <c r="O273" s="55"/>
      <c r="Q273" s="55"/>
      <c r="S273" s="81"/>
      <c r="T273" s="51"/>
    </row>
    <row r="274" spans="1:20" ht="12.75" customHeight="1" x14ac:dyDescent="0.2">
      <c r="A274" s="55"/>
      <c r="D274" s="54" t="s">
        <v>221</v>
      </c>
      <c r="F274" s="56">
        <v>93751.156749609727</v>
      </c>
      <c r="G274" s="79"/>
      <c r="H274" s="56"/>
      <c r="I274" s="55"/>
      <c r="J274" s="56"/>
      <c r="K274" s="55"/>
      <c r="L274" s="56">
        <f t="shared" si="20"/>
        <v>96001.184511600368</v>
      </c>
      <c r="M274" s="55"/>
      <c r="N274" s="56">
        <f t="shared" si="22"/>
        <v>98305.21293987878</v>
      </c>
      <c r="O274" s="55"/>
      <c r="Q274" s="55"/>
      <c r="S274" s="81"/>
      <c r="T274" s="51"/>
    </row>
    <row r="275" spans="1:20" ht="12.75" customHeight="1" x14ac:dyDescent="0.2">
      <c r="A275" s="55"/>
      <c r="D275" s="54" t="s">
        <v>222</v>
      </c>
      <c r="F275" s="56">
        <v>85831.560835953249</v>
      </c>
      <c r="G275" s="79"/>
      <c r="H275" s="56"/>
      <c r="I275" s="55"/>
      <c r="J275" s="56"/>
      <c r="K275" s="55"/>
      <c r="L275" s="56">
        <f t="shared" si="20"/>
        <v>87891.518296016133</v>
      </c>
      <c r="M275" s="55"/>
      <c r="N275" s="56">
        <f t="shared" si="22"/>
        <v>90000.914735120517</v>
      </c>
      <c r="O275" s="55"/>
      <c r="Q275" s="55"/>
      <c r="S275" s="81"/>
      <c r="T275" s="51"/>
    </row>
    <row r="276" spans="1:20" ht="12.75" customHeight="1" x14ac:dyDescent="0.2">
      <c r="A276" s="55"/>
      <c r="D276" s="54" t="s">
        <v>223</v>
      </c>
      <c r="F276" s="56">
        <v>78443.554966678581</v>
      </c>
      <c r="G276" s="79"/>
      <c r="H276" s="56"/>
      <c r="I276" s="55"/>
      <c r="J276" s="56"/>
      <c r="K276" s="55"/>
      <c r="L276" s="56">
        <f t="shared" si="20"/>
        <v>80326.200285878862</v>
      </c>
      <c r="M276" s="55"/>
      <c r="N276" s="56">
        <f t="shared" si="22"/>
        <v>82254.029092739962</v>
      </c>
      <c r="O276" s="55"/>
      <c r="Q276" s="55"/>
      <c r="S276" s="81"/>
      <c r="T276" s="51"/>
    </row>
    <row r="277" spans="1:20" ht="12.75" customHeight="1" x14ac:dyDescent="0.2">
      <c r="A277" s="55"/>
      <c r="D277" s="54" t="s">
        <v>224</v>
      </c>
      <c r="F277" s="56">
        <v>75927.89237602608</v>
      </c>
      <c r="G277" s="79"/>
      <c r="H277" s="56"/>
      <c r="I277" s="55"/>
      <c r="J277" s="56"/>
      <c r="K277" s="55"/>
      <c r="L277" s="56">
        <f t="shared" si="20"/>
        <v>77750.161793050705</v>
      </c>
      <c r="M277" s="55"/>
      <c r="N277" s="56">
        <f t="shared" si="22"/>
        <v>79616.165676083925</v>
      </c>
      <c r="O277" s="55"/>
      <c r="Q277" s="55"/>
      <c r="S277" s="81"/>
      <c r="T277" s="51"/>
    </row>
    <row r="278" spans="1:20" ht="12.75" customHeight="1" x14ac:dyDescent="0.2">
      <c r="A278" s="55"/>
      <c r="D278" s="54" t="s">
        <v>225</v>
      </c>
      <c r="F278" s="56">
        <v>61214.418569956462</v>
      </c>
      <c r="G278" s="79"/>
      <c r="H278" s="56"/>
      <c r="I278" s="55"/>
      <c r="J278" s="56"/>
      <c r="K278" s="55"/>
      <c r="L278" s="56">
        <f t="shared" si="20"/>
        <v>62683.56461563542</v>
      </c>
      <c r="M278" s="55"/>
      <c r="N278" s="56">
        <f t="shared" si="22"/>
        <v>64187.970166410669</v>
      </c>
      <c r="O278" s="55"/>
      <c r="Q278" s="55"/>
      <c r="S278" s="81"/>
      <c r="T278" s="51"/>
    </row>
    <row r="279" spans="1:20" ht="12.75" customHeight="1" x14ac:dyDescent="0.2">
      <c r="A279" s="55"/>
      <c r="B279" s="59"/>
      <c r="D279" s="58" t="s">
        <v>226</v>
      </c>
      <c r="F279" s="56">
        <v>54876.665721888014</v>
      </c>
      <c r="G279" s="79"/>
      <c r="H279" s="56"/>
      <c r="J279" s="56"/>
      <c r="L279" s="56">
        <f t="shared" si="20"/>
        <v>56193.705699213329</v>
      </c>
      <c r="N279" s="56">
        <f t="shared" si="22"/>
        <v>57542.354635994452</v>
      </c>
      <c r="S279" s="81"/>
      <c r="T279" s="51"/>
    </row>
    <row r="280" spans="1:20" ht="12.75" customHeight="1" x14ac:dyDescent="0.2">
      <c r="B280" s="57">
        <v>55</v>
      </c>
      <c r="D280" s="54" t="s">
        <v>227</v>
      </c>
      <c r="E280" s="56">
        <v>1714</v>
      </c>
      <c r="H280" s="56"/>
      <c r="J280" s="56"/>
      <c r="S280" s="81"/>
      <c r="T280" s="51"/>
    </row>
    <row r="281" spans="1:20" ht="12.75" customHeight="1" x14ac:dyDescent="0.2">
      <c r="A281" s="55"/>
      <c r="D281" s="54" t="s">
        <v>228</v>
      </c>
      <c r="F281" s="56">
        <v>241171.58812602737</v>
      </c>
      <c r="G281" s="79"/>
      <c r="H281" s="56"/>
      <c r="J281" s="56"/>
      <c r="L281" s="56">
        <f t="shared" si="20"/>
        <v>246959.70624105204</v>
      </c>
      <c r="N281" s="56">
        <f t="shared" ref="N281:N310" si="23">L281*(1+$S$8)</f>
        <v>252886.73919083731</v>
      </c>
      <c r="S281" s="81"/>
      <c r="T281" s="51"/>
    </row>
    <row r="282" spans="1:20" ht="12.75" customHeight="1" x14ac:dyDescent="0.2">
      <c r="A282" s="55"/>
      <c r="D282" s="54" t="s">
        <v>229</v>
      </c>
      <c r="F282" s="56">
        <v>237058.07526581522</v>
      </c>
      <c r="G282" s="79"/>
      <c r="H282" s="56"/>
      <c r="J282" s="56"/>
      <c r="L282" s="56">
        <f t="shared" si="20"/>
        <v>242747.4690721948</v>
      </c>
      <c r="N282" s="56">
        <f t="shared" si="23"/>
        <v>248573.40832992748</v>
      </c>
      <c r="S282" s="81"/>
      <c r="T282" s="51"/>
    </row>
    <row r="283" spans="1:20" ht="12.75" customHeight="1" x14ac:dyDescent="0.2">
      <c r="A283" s="55"/>
      <c r="D283" s="54" t="s">
        <v>230</v>
      </c>
      <c r="F283" s="56">
        <v>229380.46717281794</v>
      </c>
      <c r="G283" s="79"/>
      <c r="H283" s="56"/>
      <c r="J283" s="56"/>
      <c r="L283" s="56">
        <f t="shared" si="20"/>
        <v>234885.59838496556</v>
      </c>
      <c r="N283" s="56">
        <f t="shared" si="23"/>
        <v>240522.85274620474</v>
      </c>
      <c r="S283" s="81"/>
      <c r="T283" s="51"/>
    </row>
    <row r="284" spans="1:20" ht="12.75" customHeight="1" x14ac:dyDescent="0.2">
      <c r="A284" s="55"/>
      <c r="D284" s="54" t="s">
        <v>231</v>
      </c>
      <c r="F284" s="56">
        <v>199334.72892173374</v>
      </c>
      <c r="G284" s="79"/>
      <c r="H284" s="56"/>
      <c r="J284" s="56"/>
      <c r="L284" s="56">
        <f t="shared" si="20"/>
        <v>204118.76241585537</v>
      </c>
      <c r="N284" s="56">
        <f t="shared" si="23"/>
        <v>209017.6127138359</v>
      </c>
      <c r="S284" s="81"/>
      <c r="T284" s="51"/>
    </row>
    <row r="285" spans="1:20" ht="12.75" customHeight="1" x14ac:dyDescent="0.2">
      <c r="A285" s="55"/>
      <c r="D285" s="54" t="s">
        <v>232</v>
      </c>
      <c r="F285" s="56">
        <v>188360.23798904638</v>
      </c>
      <c r="G285" s="79"/>
      <c r="H285" s="56"/>
      <c r="J285" s="56"/>
      <c r="L285" s="56">
        <f t="shared" si="20"/>
        <v>192880.88370078348</v>
      </c>
      <c r="N285" s="56">
        <f t="shared" si="23"/>
        <v>197510.02490960227</v>
      </c>
      <c r="S285" s="81"/>
      <c r="T285" s="51"/>
    </row>
    <row r="286" spans="1:20" ht="12.75" customHeight="1" x14ac:dyDescent="0.2">
      <c r="A286" s="55"/>
      <c r="D286" s="54" t="s">
        <v>233</v>
      </c>
      <c r="F286" s="56">
        <v>175946.71853589616</v>
      </c>
      <c r="G286" s="79"/>
      <c r="H286" s="56"/>
      <c r="J286" s="56"/>
      <c r="L286" s="56">
        <f t="shared" si="20"/>
        <v>180169.43978075768</v>
      </c>
      <c r="N286" s="56">
        <f t="shared" si="23"/>
        <v>184493.50633549585</v>
      </c>
      <c r="S286" s="81"/>
      <c r="T286" s="51"/>
    </row>
    <row r="287" spans="1:20" ht="12.75" customHeight="1" x14ac:dyDescent="0.2">
      <c r="A287" s="55"/>
      <c r="D287" s="54" t="s">
        <v>234</v>
      </c>
      <c r="F287" s="56">
        <v>152322.34445806313</v>
      </c>
      <c r="G287" s="79"/>
      <c r="H287" s="56"/>
      <c r="J287" s="56"/>
      <c r="L287" s="56">
        <f t="shared" si="20"/>
        <v>155978.08072505664</v>
      </c>
      <c r="N287" s="56">
        <f t="shared" si="23"/>
        <v>159721.55466245802</v>
      </c>
      <c r="S287" s="81"/>
      <c r="T287" s="51"/>
    </row>
    <row r="288" spans="1:20" ht="12.75" customHeight="1" x14ac:dyDescent="0.2">
      <c r="A288" s="55"/>
      <c r="D288" s="54" t="s">
        <v>235</v>
      </c>
      <c r="F288" s="56">
        <v>151156.13505235442</v>
      </c>
      <c r="G288" s="79"/>
      <c r="H288" s="56"/>
      <c r="J288" s="56"/>
      <c r="L288" s="56">
        <f t="shared" si="20"/>
        <v>154783.88229361092</v>
      </c>
      <c r="N288" s="56">
        <f t="shared" si="23"/>
        <v>158498.69546865759</v>
      </c>
      <c r="S288" s="81"/>
      <c r="T288" s="51"/>
    </row>
    <row r="289" spans="1:20" ht="12.75" customHeight="1" x14ac:dyDescent="0.2">
      <c r="A289" s="55"/>
      <c r="C289" s="54"/>
      <c r="D289" s="54" t="s">
        <v>236</v>
      </c>
      <c r="F289" s="56">
        <v>150142.67201624473</v>
      </c>
      <c r="G289" s="79"/>
      <c r="H289" s="56"/>
      <c r="J289" s="56"/>
      <c r="L289" s="56">
        <f t="shared" si="20"/>
        <v>153746.09614463462</v>
      </c>
      <c r="N289" s="56">
        <f t="shared" si="23"/>
        <v>157436.00245210587</v>
      </c>
      <c r="S289" s="81"/>
      <c r="T289" s="51"/>
    </row>
    <row r="290" spans="1:20" ht="12.75" customHeight="1" x14ac:dyDescent="0.2">
      <c r="A290" s="55"/>
      <c r="D290" s="54" t="s">
        <v>237</v>
      </c>
      <c r="F290" s="56">
        <v>149394.81047858769</v>
      </c>
      <c r="G290" s="79"/>
      <c r="H290" s="56"/>
      <c r="J290" s="56"/>
      <c r="L290" s="56">
        <f t="shared" ref="L290:L310" si="24">F290*(1+$S$8)</f>
        <v>152980.28593007379</v>
      </c>
      <c r="N290" s="56">
        <f t="shared" si="23"/>
        <v>156651.81279239556</v>
      </c>
      <c r="S290" s="81"/>
      <c r="T290" s="51"/>
    </row>
    <row r="291" spans="1:20" ht="12.75" customHeight="1" x14ac:dyDescent="0.2">
      <c r="A291" s="55"/>
      <c r="D291" s="54" t="s">
        <v>238</v>
      </c>
      <c r="F291" s="56">
        <v>139489.38902789337</v>
      </c>
      <c r="G291" s="79"/>
      <c r="H291" s="56"/>
      <c r="J291" s="56"/>
      <c r="L291" s="56">
        <f t="shared" si="24"/>
        <v>142837.13436456281</v>
      </c>
      <c r="N291" s="56">
        <f t="shared" si="23"/>
        <v>146265.22558931232</v>
      </c>
      <c r="S291" s="81"/>
      <c r="T291" s="51"/>
    </row>
    <row r="292" spans="1:20" ht="12.75" customHeight="1" x14ac:dyDescent="0.2">
      <c r="A292" s="55"/>
      <c r="D292" s="54" t="s">
        <v>239</v>
      </c>
      <c r="F292" s="56">
        <v>130713.27186564257</v>
      </c>
      <c r="G292" s="79"/>
      <c r="H292" s="56"/>
      <c r="J292" s="56"/>
      <c r="L292" s="56">
        <f t="shared" si="24"/>
        <v>133850.390390418</v>
      </c>
      <c r="N292" s="56">
        <f t="shared" si="23"/>
        <v>137062.79975978803</v>
      </c>
      <c r="S292" s="81"/>
      <c r="T292" s="51"/>
    </row>
    <row r="293" spans="1:20" ht="12.75" customHeight="1" x14ac:dyDescent="0.2">
      <c r="A293" s="55"/>
      <c r="D293" s="54" t="s">
        <v>240</v>
      </c>
      <c r="F293" s="56">
        <v>130711.91411920357</v>
      </c>
      <c r="G293" s="79"/>
      <c r="H293" s="56"/>
      <c r="J293" s="56"/>
      <c r="L293" s="56">
        <f t="shared" si="24"/>
        <v>133849.00005806447</v>
      </c>
      <c r="N293" s="56">
        <f t="shared" si="23"/>
        <v>137061.37605945801</v>
      </c>
      <c r="S293" s="81"/>
      <c r="T293" s="51"/>
    </row>
    <row r="294" spans="1:20" ht="12.75" customHeight="1" x14ac:dyDescent="0.2">
      <c r="A294" s="55"/>
      <c r="D294" s="54" t="s">
        <v>241</v>
      </c>
      <c r="F294" s="56">
        <v>124826.42793367231</v>
      </c>
      <c r="G294" s="79"/>
      <c r="H294" s="56"/>
      <c r="J294" s="56"/>
      <c r="L294" s="56">
        <f t="shared" si="24"/>
        <v>127822.26220408046</v>
      </c>
      <c r="N294" s="56">
        <f t="shared" si="23"/>
        <v>130889.99649697839</v>
      </c>
      <c r="S294" s="81"/>
      <c r="T294" s="51"/>
    </row>
    <row r="295" spans="1:20" ht="12.75" customHeight="1" x14ac:dyDescent="0.2">
      <c r="A295" s="55"/>
      <c r="C295" s="54"/>
      <c r="D295" s="54" t="s">
        <v>242</v>
      </c>
      <c r="F295" s="56">
        <v>120047.6922675244</v>
      </c>
      <c r="G295" s="79"/>
      <c r="H295" s="56"/>
      <c r="J295" s="56"/>
      <c r="L295" s="56">
        <f t="shared" si="24"/>
        <v>122928.83688194498</v>
      </c>
      <c r="N295" s="56">
        <f t="shared" si="23"/>
        <v>125879.12896711167</v>
      </c>
      <c r="S295" s="81"/>
      <c r="T295" s="51"/>
    </row>
    <row r="296" spans="1:20" ht="12.75" customHeight="1" x14ac:dyDescent="0.2">
      <c r="A296" s="55"/>
      <c r="D296" s="54" t="s">
        <v>243</v>
      </c>
      <c r="F296" s="56">
        <v>120047.1613129886</v>
      </c>
      <c r="G296" s="79"/>
      <c r="H296" s="56"/>
      <c r="J296" s="56"/>
      <c r="L296" s="56">
        <f t="shared" si="24"/>
        <v>122928.29318450032</v>
      </c>
      <c r="N296" s="56">
        <f t="shared" si="23"/>
        <v>125878.57222092833</v>
      </c>
      <c r="S296" s="81"/>
      <c r="T296" s="51"/>
    </row>
    <row r="297" spans="1:20" ht="12.75" customHeight="1" x14ac:dyDescent="0.2">
      <c r="A297" s="55"/>
      <c r="D297" s="54" t="s">
        <v>244</v>
      </c>
      <c r="F297" s="56">
        <v>118479.77206865232</v>
      </c>
      <c r="G297" s="79"/>
      <c r="H297" s="56"/>
      <c r="J297" s="56"/>
      <c r="L297" s="56">
        <f t="shared" si="24"/>
        <v>121323.28659829998</v>
      </c>
      <c r="N297" s="56">
        <f t="shared" si="23"/>
        <v>124235.04547665919</v>
      </c>
      <c r="S297" s="81"/>
      <c r="T297" s="51"/>
    </row>
    <row r="298" spans="1:20" ht="12.75" customHeight="1" x14ac:dyDescent="0.2">
      <c r="A298" s="55"/>
      <c r="C298" s="54"/>
      <c r="D298" s="54" t="s">
        <v>245</v>
      </c>
      <c r="F298" s="56">
        <v>116036.64600375983</v>
      </c>
      <c r="G298" s="79"/>
      <c r="H298" s="56"/>
      <c r="J298" s="56"/>
      <c r="L298" s="56">
        <f t="shared" si="24"/>
        <v>118821.52550785006</v>
      </c>
      <c r="N298" s="56">
        <f t="shared" si="23"/>
        <v>121673.24212003847</v>
      </c>
      <c r="S298" s="81"/>
      <c r="T298" s="51"/>
    </row>
    <row r="299" spans="1:20" ht="12.75" customHeight="1" x14ac:dyDescent="0.2">
      <c r="A299" s="55"/>
      <c r="D299" s="54" t="s">
        <v>246</v>
      </c>
      <c r="F299" s="56">
        <v>111161.88079402719</v>
      </c>
      <c r="G299" s="79"/>
      <c r="H299" s="56"/>
      <c r="J299" s="56"/>
      <c r="L299" s="56">
        <f t="shared" si="24"/>
        <v>113829.76593308385</v>
      </c>
      <c r="N299" s="56">
        <f t="shared" si="23"/>
        <v>116561.68031547786</v>
      </c>
      <c r="S299" s="81"/>
      <c r="T299" s="51"/>
    </row>
    <row r="300" spans="1:20" ht="12.75" customHeight="1" x14ac:dyDescent="0.2">
      <c r="A300" s="55"/>
      <c r="C300" s="54"/>
      <c r="D300" s="54" t="s">
        <v>247</v>
      </c>
      <c r="F300" s="56">
        <v>108985.27110631941</v>
      </c>
      <c r="G300" s="79"/>
      <c r="H300" s="56"/>
      <c r="J300" s="56"/>
      <c r="L300" s="56">
        <f t="shared" si="24"/>
        <v>111600.91761287108</v>
      </c>
      <c r="N300" s="56">
        <f t="shared" si="23"/>
        <v>114279.33963557999</v>
      </c>
      <c r="S300" s="81"/>
      <c r="T300" s="51"/>
    </row>
    <row r="301" spans="1:20" ht="12.75" customHeight="1" x14ac:dyDescent="0.2">
      <c r="A301" s="55"/>
      <c r="D301" s="54" t="s">
        <v>248</v>
      </c>
      <c r="F301" s="56">
        <v>108126.18364419875</v>
      </c>
      <c r="G301" s="79"/>
      <c r="H301" s="56"/>
      <c r="J301" s="56"/>
      <c r="L301" s="56">
        <f t="shared" si="24"/>
        <v>110721.21205165953</v>
      </c>
      <c r="N301" s="56">
        <f t="shared" si="23"/>
        <v>113378.52114089936</v>
      </c>
      <c r="S301" s="81"/>
      <c r="T301" s="51"/>
    </row>
    <row r="302" spans="1:20" ht="12.75" customHeight="1" x14ac:dyDescent="0.2">
      <c r="A302" s="55"/>
      <c r="D302" s="54" t="s">
        <v>249</v>
      </c>
      <c r="F302" s="56">
        <v>104844.94066617709</v>
      </c>
      <c r="G302" s="79"/>
      <c r="H302" s="56"/>
      <c r="J302" s="56"/>
      <c r="L302" s="56">
        <f t="shared" si="24"/>
        <v>107361.21924216535</v>
      </c>
      <c r="N302" s="56">
        <f t="shared" si="23"/>
        <v>109937.88850397732</v>
      </c>
      <c r="S302" s="81"/>
      <c r="T302" s="51"/>
    </row>
    <row r="303" spans="1:20" ht="12.75" customHeight="1" x14ac:dyDescent="0.2">
      <c r="A303" s="55"/>
      <c r="D303" s="54" t="s">
        <v>250</v>
      </c>
      <c r="F303" s="56">
        <v>102063.78096220073</v>
      </c>
      <c r="G303" s="79"/>
      <c r="H303" s="56"/>
      <c r="J303" s="56"/>
      <c r="L303" s="56">
        <f t="shared" si="24"/>
        <v>104513.31170529356</v>
      </c>
      <c r="N303" s="56">
        <f t="shared" si="23"/>
        <v>107021.63118622061</v>
      </c>
      <c r="S303" s="81"/>
      <c r="T303" s="51"/>
    </row>
    <row r="304" spans="1:20" ht="12.75" customHeight="1" x14ac:dyDescent="0.2">
      <c r="A304" s="55"/>
      <c r="D304" s="54" t="s">
        <v>251</v>
      </c>
      <c r="F304" s="56">
        <v>97489.513723547891</v>
      </c>
      <c r="G304" s="79"/>
      <c r="H304" s="56"/>
      <c r="J304" s="56"/>
      <c r="L304" s="56">
        <f t="shared" si="24"/>
        <v>99829.262052913036</v>
      </c>
      <c r="N304" s="56">
        <f t="shared" si="23"/>
        <v>102225.16434218295</v>
      </c>
      <c r="S304" s="81"/>
      <c r="T304" s="51"/>
    </row>
    <row r="305" spans="1:20" ht="12.75" customHeight="1" x14ac:dyDescent="0.2">
      <c r="A305" s="55"/>
      <c r="C305" s="54"/>
      <c r="D305" s="54" t="s">
        <v>252</v>
      </c>
      <c r="F305" s="56">
        <v>80662.586554560665</v>
      </c>
      <c r="G305" s="79"/>
      <c r="H305" s="56"/>
      <c r="J305" s="56"/>
      <c r="L305" s="56">
        <f t="shared" si="24"/>
        <v>82598.488631870117</v>
      </c>
      <c r="N305" s="56">
        <f t="shared" si="23"/>
        <v>84580.852359035009</v>
      </c>
      <c r="S305" s="81"/>
      <c r="T305" s="51"/>
    </row>
    <row r="306" spans="1:20" ht="12.75" customHeight="1" x14ac:dyDescent="0.2">
      <c r="A306" s="55"/>
      <c r="C306" s="54"/>
      <c r="D306" s="54" t="s">
        <v>253</v>
      </c>
      <c r="F306" s="56">
        <v>79530.485270792051</v>
      </c>
      <c r="G306" s="79"/>
      <c r="H306" s="56"/>
      <c r="J306" s="56"/>
      <c r="L306" s="56">
        <f t="shared" si="24"/>
        <v>81439.216917291065</v>
      </c>
      <c r="N306" s="56">
        <f t="shared" si="23"/>
        <v>83393.758123306048</v>
      </c>
      <c r="S306" s="81"/>
      <c r="T306" s="51"/>
    </row>
    <row r="307" spans="1:20" ht="12.75" customHeight="1" x14ac:dyDescent="0.2">
      <c r="A307" s="55"/>
      <c r="D307" s="54" t="s">
        <v>254</v>
      </c>
      <c r="F307" s="56">
        <v>79530.485270792051</v>
      </c>
      <c r="G307" s="79"/>
      <c r="H307" s="56"/>
      <c r="J307" s="56"/>
      <c r="L307" s="56">
        <f t="shared" si="24"/>
        <v>81439.216917291065</v>
      </c>
      <c r="N307" s="56">
        <f t="shared" si="23"/>
        <v>83393.758123306048</v>
      </c>
      <c r="S307" s="81"/>
      <c r="T307" s="51"/>
    </row>
    <row r="308" spans="1:20" ht="12.75" customHeight="1" x14ac:dyDescent="0.2">
      <c r="A308" s="55"/>
      <c r="D308" s="54" t="s">
        <v>255</v>
      </c>
      <c r="F308" s="56">
        <v>55239.991412643365</v>
      </c>
      <c r="G308" s="79"/>
      <c r="H308" s="56"/>
      <c r="J308" s="56"/>
      <c r="L308" s="56">
        <f t="shared" si="24"/>
        <v>56565.751206546804</v>
      </c>
      <c r="N308" s="56">
        <f t="shared" si="23"/>
        <v>57923.32923550393</v>
      </c>
      <c r="S308" s="81"/>
      <c r="T308" s="51"/>
    </row>
    <row r="309" spans="1:20" ht="12.75" customHeight="1" x14ac:dyDescent="0.2">
      <c r="A309" s="55"/>
      <c r="D309" s="54" t="s">
        <v>256</v>
      </c>
      <c r="F309" s="56">
        <v>48336.556472229749</v>
      </c>
      <c r="G309" s="79"/>
      <c r="H309" s="56"/>
      <c r="J309" s="56"/>
      <c r="L309" s="56">
        <f t="shared" si="24"/>
        <v>49496.633827563266</v>
      </c>
      <c r="N309" s="56">
        <f t="shared" si="23"/>
        <v>50684.553039424783</v>
      </c>
      <c r="T309" s="51"/>
    </row>
    <row r="310" spans="1:20" ht="12.75" customHeight="1" x14ac:dyDescent="0.2">
      <c r="A310" s="55"/>
      <c r="B310" s="59"/>
      <c r="D310" s="58" t="s">
        <v>131</v>
      </c>
      <c r="F310" s="56">
        <v>42024.900902400004</v>
      </c>
      <c r="G310" s="79"/>
      <c r="H310" s="56"/>
      <c r="J310" s="56"/>
      <c r="L310" s="56">
        <f t="shared" si="24"/>
        <v>43033.498524057606</v>
      </c>
      <c r="N310" s="56">
        <f t="shared" si="23"/>
        <v>44066.302488634989</v>
      </c>
      <c r="T310" s="51"/>
    </row>
    <row r="311" spans="1:20" ht="12.75" customHeight="1" x14ac:dyDescent="0.2">
      <c r="A311" s="55"/>
      <c r="B311" s="57">
        <v>56</v>
      </c>
      <c r="D311" s="54" t="s">
        <v>257</v>
      </c>
      <c r="E311" s="56">
        <v>148</v>
      </c>
      <c r="H311" s="56"/>
      <c r="J311" s="56"/>
      <c r="T311" s="51"/>
    </row>
    <row r="312" spans="1:20" ht="12.75" customHeight="1" x14ac:dyDescent="0.2">
      <c r="A312" s="55"/>
      <c r="D312" s="54" t="s">
        <v>258</v>
      </c>
      <c r="F312" s="56">
        <v>187259.19172759395</v>
      </c>
      <c r="G312" s="79"/>
      <c r="H312" s="56"/>
      <c r="I312" s="55"/>
      <c r="J312" s="56"/>
      <c r="K312" s="55"/>
      <c r="L312" s="56">
        <f t="shared" ref="L312:L318" si="25">F312*(1+$S$8)</f>
        <v>191753.41232905621</v>
      </c>
      <c r="M312" s="55"/>
      <c r="N312" s="56">
        <f t="shared" ref="N312:N318" si="26">L312*(1+$S$8)</f>
        <v>196355.49422495355</v>
      </c>
      <c r="O312" s="55"/>
      <c r="Q312" s="55"/>
      <c r="T312" s="51"/>
    </row>
    <row r="313" spans="1:20" ht="12.75" customHeight="1" x14ac:dyDescent="0.2">
      <c r="A313" s="55"/>
      <c r="D313" s="54" t="s">
        <v>259</v>
      </c>
      <c r="F313" s="56">
        <v>162834.41976011792</v>
      </c>
      <c r="G313" s="79"/>
      <c r="H313" s="56"/>
      <c r="I313" s="55"/>
      <c r="J313" s="56"/>
      <c r="K313" s="55"/>
      <c r="L313" s="56">
        <f t="shared" si="25"/>
        <v>166742.44583436075</v>
      </c>
      <c r="M313" s="55"/>
      <c r="N313" s="56">
        <f t="shared" si="26"/>
        <v>170744.26453438541</v>
      </c>
      <c r="O313" s="55"/>
      <c r="Q313" s="55"/>
      <c r="T313" s="51"/>
    </row>
    <row r="314" spans="1:20" ht="12.75" customHeight="1" x14ac:dyDescent="0.2">
      <c r="A314" s="55"/>
      <c r="D314" s="54" t="s">
        <v>260</v>
      </c>
      <c r="F314" s="56">
        <v>162834.41976011792</v>
      </c>
      <c r="G314" s="79"/>
      <c r="H314" s="56"/>
      <c r="I314" s="55"/>
      <c r="J314" s="56"/>
      <c r="K314" s="55"/>
      <c r="L314" s="56">
        <f t="shared" si="25"/>
        <v>166742.44583436075</v>
      </c>
      <c r="M314" s="55"/>
      <c r="N314" s="56">
        <f t="shared" si="26"/>
        <v>170744.26453438541</v>
      </c>
      <c r="O314" s="55"/>
      <c r="Q314" s="55"/>
      <c r="T314" s="51"/>
    </row>
    <row r="315" spans="1:20" ht="12.75" customHeight="1" x14ac:dyDescent="0.2">
      <c r="A315" s="55"/>
      <c r="D315" s="54" t="s">
        <v>261</v>
      </c>
      <c r="F315" s="56">
        <v>148578.68584940888</v>
      </c>
      <c r="G315" s="79"/>
      <c r="H315" s="56"/>
      <c r="I315" s="55"/>
      <c r="J315" s="56"/>
      <c r="K315" s="55"/>
      <c r="L315" s="56">
        <f t="shared" si="25"/>
        <v>152144.5743097947</v>
      </c>
      <c r="M315" s="55"/>
      <c r="N315" s="56">
        <f t="shared" si="26"/>
        <v>155796.04409322978</v>
      </c>
      <c r="O315" s="55"/>
      <c r="Q315" s="55"/>
      <c r="T315" s="51"/>
    </row>
    <row r="316" spans="1:20" ht="12.75" customHeight="1" x14ac:dyDescent="0.2">
      <c r="A316" s="55"/>
      <c r="C316" s="54"/>
      <c r="D316" s="54" t="s">
        <v>262</v>
      </c>
      <c r="F316" s="56">
        <v>141593.92362831984</v>
      </c>
      <c r="G316" s="79"/>
      <c r="H316" s="56"/>
      <c r="I316" s="55"/>
      <c r="J316" s="56"/>
      <c r="K316" s="55"/>
      <c r="L316" s="56">
        <f t="shared" si="25"/>
        <v>144992.17779539953</v>
      </c>
      <c r="M316" s="55"/>
      <c r="N316" s="56">
        <f t="shared" si="26"/>
        <v>148471.99006248912</v>
      </c>
      <c r="O316" s="55"/>
      <c r="Q316" s="55"/>
      <c r="T316" s="51"/>
    </row>
    <row r="317" spans="1:20" ht="12.75" customHeight="1" x14ac:dyDescent="0.2">
      <c r="A317" s="55"/>
      <c r="C317" s="54"/>
      <c r="D317" s="54" t="s">
        <v>263</v>
      </c>
      <c r="F317" s="56">
        <v>141593.92362831984</v>
      </c>
      <c r="G317" s="79"/>
      <c r="H317" s="56"/>
      <c r="I317" s="55"/>
      <c r="J317" s="56"/>
      <c r="K317" s="55"/>
      <c r="L317" s="56">
        <f t="shared" si="25"/>
        <v>144992.17779539953</v>
      </c>
      <c r="M317" s="55"/>
      <c r="N317" s="56">
        <f t="shared" si="26"/>
        <v>148471.99006248912</v>
      </c>
      <c r="O317" s="55"/>
      <c r="Q317" s="55"/>
      <c r="T317" s="51"/>
    </row>
    <row r="318" spans="1:20" ht="12.75" customHeight="1" x14ac:dyDescent="0.2">
      <c r="A318" s="55"/>
      <c r="C318" s="54"/>
      <c r="D318" s="54" t="s">
        <v>264</v>
      </c>
      <c r="F318" s="56">
        <v>125118.89334687059</v>
      </c>
      <c r="G318" s="79"/>
      <c r="H318" s="56"/>
      <c r="I318" s="55"/>
      <c r="J318" s="56"/>
      <c r="K318" s="55"/>
      <c r="L318" s="56">
        <f t="shared" si="25"/>
        <v>128121.74678719549</v>
      </c>
      <c r="M318" s="55"/>
      <c r="N318" s="56">
        <f t="shared" si="26"/>
        <v>131196.66871008818</v>
      </c>
      <c r="O318" s="55"/>
      <c r="Q318" s="55"/>
      <c r="T318" s="51"/>
    </row>
    <row r="319" spans="1:20" ht="12.75" customHeight="1" x14ac:dyDescent="0.2">
      <c r="A319" s="55"/>
      <c r="B319" s="57">
        <v>57</v>
      </c>
      <c r="C319" s="54"/>
      <c r="D319" s="54" t="s">
        <v>265</v>
      </c>
      <c r="E319" s="56">
        <v>165</v>
      </c>
      <c r="H319" s="56"/>
      <c r="J319" s="56"/>
      <c r="T319" s="51"/>
    </row>
    <row r="320" spans="1:20" ht="12.75" customHeight="1" x14ac:dyDescent="0.2">
      <c r="A320" s="55"/>
      <c r="C320" s="54"/>
      <c r="D320" s="54" t="s">
        <v>266</v>
      </c>
      <c r="F320" s="56">
        <v>126134.62194424067</v>
      </c>
      <c r="G320" s="79"/>
      <c r="H320" s="56"/>
      <c r="J320" s="56"/>
      <c r="L320" s="56">
        <f t="shared" ref="L320:L322" si="27">F320*(1+$S$8)</f>
        <v>129161.85287090245</v>
      </c>
      <c r="N320" s="56">
        <f t="shared" ref="N320:N322" si="28">L320*(1+$S$8)</f>
        <v>132261.73733980412</v>
      </c>
      <c r="T320" s="51"/>
    </row>
    <row r="321" spans="1:22" ht="12.75" customHeight="1" x14ac:dyDescent="0.2">
      <c r="A321" s="55"/>
      <c r="C321" s="54"/>
      <c r="D321" s="54" t="s">
        <v>267</v>
      </c>
      <c r="F321" s="56">
        <v>118978.82134680326</v>
      </c>
      <c r="G321" s="79"/>
      <c r="H321" s="56"/>
      <c r="J321" s="56"/>
      <c r="L321" s="56">
        <f t="shared" si="27"/>
        <v>121834.31305912655</v>
      </c>
      <c r="N321" s="56">
        <f t="shared" si="28"/>
        <v>124758.3365725456</v>
      </c>
      <c r="T321" s="51"/>
    </row>
    <row r="322" spans="1:22" ht="12.75" customHeight="1" x14ac:dyDescent="0.2">
      <c r="A322" s="55"/>
      <c r="B322" s="59"/>
      <c r="C322" s="54"/>
      <c r="D322" s="58" t="s">
        <v>268</v>
      </c>
      <c r="F322" s="56">
        <v>57071.488481568013</v>
      </c>
      <c r="G322" s="79"/>
      <c r="H322" s="56"/>
      <c r="J322" s="56"/>
      <c r="L322" s="56">
        <f t="shared" si="27"/>
        <v>58441.204205125643</v>
      </c>
      <c r="N322" s="56">
        <f t="shared" si="28"/>
        <v>59843.793106048659</v>
      </c>
      <c r="T322" s="51"/>
      <c r="U322" s="55"/>
      <c r="V322" s="55"/>
    </row>
    <row r="323" spans="1:22" ht="12.75" customHeight="1" x14ac:dyDescent="0.2">
      <c r="A323" s="55"/>
      <c r="C323" s="54"/>
      <c r="D323" s="65" t="s">
        <v>132</v>
      </c>
      <c r="E323" s="66">
        <f>SUM(E225:E320)</f>
        <v>5661</v>
      </c>
      <c r="G323" s="66">
        <f>SUM(G225:G320)</f>
        <v>0</v>
      </c>
      <c r="H323" s="56"/>
      <c r="I323" s="66">
        <f>SUM(I225:I320)</f>
        <v>0</v>
      </c>
      <c r="J323" s="56"/>
      <c r="K323" s="66">
        <f>SUM(K225:K320)</f>
        <v>0</v>
      </c>
      <c r="M323" s="66">
        <f>SUM(M225:M320)</f>
        <v>0</v>
      </c>
      <c r="O323" s="66">
        <f>SUM(O225:O320)</f>
        <v>0</v>
      </c>
      <c r="Q323" s="66">
        <f>SUM(Q225:Q320)</f>
        <v>0</v>
      </c>
      <c r="T323" s="51"/>
    </row>
    <row r="324" spans="1:22" ht="12.75" customHeight="1" x14ac:dyDescent="0.2">
      <c r="A324" s="55"/>
      <c r="C324" s="54"/>
      <c r="D324" s="63"/>
      <c r="H324" s="56"/>
      <c r="J324" s="56"/>
      <c r="T324" s="51"/>
    </row>
    <row r="325" spans="1:22" s="54" customFormat="1" x14ac:dyDescent="0.2">
      <c r="A325" s="55"/>
      <c r="B325" s="57"/>
      <c r="D325" s="54" t="s">
        <v>331</v>
      </c>
      <c r="E325" s="56"/>
      <c r="F325" s="56"/>
      <c r="G325" s="56"/>
      <c r="H325" s="33"/>
      <c r="I325" s="56"/>
      <c r="J325" s="33"/>
      <c r="K325" s="33"/>
      <c r="L325" s="33"/>
      <c r="M325" s="33"/>
      <c r="N325" s="33"/>
      <c r="O325" s="33"/>
      <c r="P325" s="33"/>
      <c r="Q325" s="56"/>
      <c r="R325" s="56"/>
    </row>
    <row r="326" spans="1:22" s="54" customFormat="1" x14ac:dyDescent="0.2">
      <c r="A326" s="55"/>
      <c r="B326" s="57"/>
      <c r="D326" s="54" t="s">
        <v>327</v>
      </c>
      <c r="E326" s="56"/>
      <c r="F326" s="56"/>
      <c r="G326" s="56"/>
      <c r="H326" s="33"/>
      <c r="I326" s="56"/>
      <c r="J326" s="33"/>
      <c r="K326" s="33"/>
      <c r="L326" s="33"/>
      <c r="M326" s="33"/>
      <c r="N326" s="33"/>
      <c r="O326" s="33"/>
      <c r="P326" s="33"/>
      <c r="Q326" s="56"/>
      <c r="R326" s="56"/>
    </row>
    <row r="327" spans="1:22" s="10" customFormat="1" ht="12.75" customHeight="1" x14ac:dyDescent="0.2">
      <c r="A327" s="50"/>
      <c r="B327" s="57">
        <v>58</v>
      </c>
      <c r="C327" s="68"/>
      <c r="D327" s="58" t="s">
        <v>332</v>
      </c>
      <c r="E327" s="69">
        <v>113</v>
      </c>
      <c r="F327" s="69"/>
      <c r="G327" s="50"/>
      <c r="H327" s="11"/>
      <c r="I327" s="50"/>
      <c r="J327" s="50"/>
      <c r="K327" s="50"/>
      <c r="L327" s="11"/>
      <c r="M327" s="50"/>
      <c r="N327" s="11"/>
      <c r="O327" s="50"/>
      <c r="P327" s="11"/>
      <c r="Q327" s="55"/>
      <c r="R327" s="11"/>
      <c r="U327" s="9"/>
    </row>
    <row r="328" spans="1:22" s="10" customFormat="1" ht="12.75" customHeight="1" x14ac:dyDescent="0.2">
      <c r="A328" s="50"/>
      <c r="B328" s="28"/>
      <c r="C328" s="68"/>
      <c r="D328" s="58" t="s">
        <v>333</v>
      </c>
      <c r="E328" s="69"/>
      <c r="F328" s="69">
        <v>66766.508349465614</v>
      </c>
      <c r="G328" s="11"/>
      <c r="H328" s="11"/>
      <c r="I328" s="50"/>
      <c r="J328" s="56"/>
      <c r="K328" s="50"/>
      <c r="L328" s="11">
        <f t="shared" ref="L328:L332" si="29">F328*(1+$S$8)</f>
        <v>68368.904549852785</v>
      </c>
      <c r="M328" s="50"/>
      <c r="N328" s="11">
        <f t="shared" ref="N328:N332" si="30">L328*(1+$S$8)</f>
        <v>70009.758259049253</v>
      </c>
      <c r="O328" s="50"/>
      <c r="P328" s="11"/>
      <c r="Q328" s="9"/>
      <c r="R328" s="11"/>
      <c r="U328" s="9"/>
    </row>
    <row r="329" spans="1:22" s="10" customFormat="1" ht="12.75" customHeight="1" x14ac:dyDescent="0.2">
      <c r="A329" s="50"/>
      <c r="B329" s="28"/>
      <c r="C329" s="68"/>
      <c r="D329" s="58" t="s">
        <v>119</v>
      </c>
      <c r="E329" s="69"/>
      <c r="F329" s="69">
        <v>59355.323497612822</v>
      </c>
      <c r="G329" s="50"/>
      <c r="H329" s="11"/>
      <c r="I329" s="50"/>
      <c r="J329" s="56"/>
      <c r="K329" s="50"/>
      <c r="L329" s="11">
        <f t="shared" si="29"/>
        <v>60779.85126155553</v>
      </c>
      <c r="M329" s="50"/>
      <c r="N329" s="11">
        <f t="shared" si="30"/>
        <v>62238.567691832861</v>
      </c>
      <c r="O329" s="50"/>
      <c r="P329" s="11"/>
      <c r="Q329" s="50"/>
      <c r="R329" s="11"/>
      <c r="U329" s="9"/>
    </row>
    <row r="330" spans="1:22" s="10" customFormat="1" ht="12.75" customHeight="1" x14ac:dyDescent="0.2">
      <c r="A330" s="50"/>
      <c r="B330" s="28"/>
      <c r="C330" s="68"/>
      <c r="D330" s="58" t="s">
        <v>334</v>
      </c>
      <c r="E330" s="69"/>
      <c r="F330" s="69">
        <v>52765.977834662401</v>
      </c>
      <c r="G330" s="50"/>
      <c r="H330" s="11"/>
      <c r="I330" s="50"/>
      <c r="J330" s="56"/>
      <c r="K330" s="50"/>
      <c r="L330" s="11">
        <f t="shared" si="29"/>
        <v>54032.361302694299</v>
      </c>
      <c r="M330" s="50"/>
      <c r="N330" s="11">
        <f t="shared" si="30"/>
        <v>55329.137973958961</v>
      </c>
      <c r="O330" s="50"/>
      <c r="P330" s="11"/>
      <c r="Q330" s="50"/>
      <c r="R330" s="11"/>
      <c r="U330" s="9"/>
    </row>
    <row r="331" spans="1:22" s="10" customFormat="1" ht="12.75" customHeight="1" x14ac:dyDescent="0.2">
      <c r="A331" s="50"/>
      <c r="B331" s="28"/>
      <c r="C331" s="68"/>
      <c r="D331" s="58" t="s">
        <v>335</v>
      </c>
      <c r="E331" s="11"/>
      <c r="F331" s="11">
        <v>45104.827057401606</v>
      </c>
      <c r="G331" s="11"/>
      <c r="H331" s="11"/>
      <c r="I331" s="11"/>
      <c r="J331" s="56"/>
      <c r="K331" s="11"/>
      <c r="L331" s="11">
        <f t="shared" si="29"/>
        <v>46187.342906779246</v>
      </c>
      <c r="M331" s="11"/>
      <c r="N331" s="11">
        <f t="shared" si="30"/>
        <v>47295.839136541952</v>
      </c>
      <c r="O331" s="11"/>
      <c r="P331" s="11"/>
      <c r="Q331" s="11"/>
      <c r="R331" s="11"/>
      <c r="U331" s="9"/>
    </row>
    <row r="332" spans="1:22" s="10" customFormat="1" ht="12.75" customHeight="1" x14ac:dyDescent="0.2">
      <c r="A332" s="50"/>
      <c r="B332" s="28"/>
      <c r="C332" s="68"/>
      <c r="D332" s="58" t="s">
        <v>123</v>
      </c>
      <c r="E332" s="69"/>
      <c r="F332" s="69">
        <v>41701.632433920007</v>
      </c>
      <c r="G332" s="50"/>
      <c r="H332" s="11"/>
      <c r="I332" s="50"/>
      <c r="J332" s="56"/>
      <c r="K332" s="50"/>
      <c r="L332" s="11">
        <f t="shared" si="29"/>
        <v>42702.471612334091</v>
      </c>
      <c r="M332" s="50"/>
      <c r="N332" s="11">
        <f t="shared" si="30"/>
        <v>43727.330931030112</v>
      </c>
      <c r="O332" s="50"/>
      <c r="P332" s="11"/>
      <c r="Q332" s="50"/>
      <c r="R332" s="11"/>
      <c r="U332" s="9"/>
    </row>
    <row r="333" spans="1:22" s="54" customFormat="1" x14ac:dyDescent="0.2">
      <c r="A333" s="55"/>
      <c r="B333" s="70"/>
      <c r="C333" s="70"/>
      <c r="D333" s="10" t="s">
        <v>336</v>
      </c>
      <c r="E333" s="66">
        <f>SUM(E327:E332)</f>
        <v>113</v>
      </c>
      <c r="F333" s="56"/>
      <c r="G333" s="66">
        <f>SUM(G327:G332)</f>
        <v>0</v>
      </c>
      <c r="H333" s="33"/>
      <c r="I333" s="66">
        <f>SUM(I327:I332)</f>
        <v>0</v>
      </c>
      <c r="J333" s="33"/>
      <c r="K333" s="66">
        <f>SUM(K327:K332)</f>
        <v>0</v>
      </c>
      <c r="L333" s="33"/>
      <c r="M333" s="66">
        <f>SUM(M327:M332)</f>
        <v>0</v>
      </c>
      <c r="N333" s="33"/>
      <c r="O333" s="66">
        <f>SUM(O327:O332)</f>
        <v>0</v>
      </c>
      <c r="P333" s="33"/>
      <c r="Q333" s="66">
        <f>SUM(Q327:Q332)</f>
        <v>0</v>
      </c>
      <c r="R333" s="56"/>
    </row>
    <row r="334" spans="1:22" s="54" customFormat="1" x14ac:dyDescent="0.2">
      <c r="A334" s="55"/>
      <c r="B334" s="70"/>
      <c r="C334" s="70"/>
      <c r="D334" s="10"/>
      <c r="E334" s="56"/>
      <c r="F334" s="56"/>
      <c r="G334" s="56"/>
      <c r="H334" s="33"/>
      <c r="I334" s="56"/>
      <c r="J334" s="33"/>
      <c r="K334" s="56"/>
      <c r="L334" s="33"/>
      <c r="M334" s="56"/>
      <c r="N334" s="33"/>
      <c r="O334" s="56"/>
      <c r="P334" s="33"/>
      <c r="Q334" s="56"/>
      <c r="R334" s="56"/>
    </row>
    <row r="335" spans="1:22" ht="12.75" customHeight="1" x14ac:dyDescent="0.2">
      <c r="A335" s="55"/>
      <c r="C335" s="54"/>
      <c r="D335" s="54" t="s">
        <v>269</v>
      </c>
      <c r="E335" s="66">
        <f>E176+E222+E323+E333</f>
        <v>12761</v>
      </c>
      <c r="G335" s="66">
        <f>G176+G222+G323+G333</f>
        <v>0</v>
      </c>
      <c r="H335" s="56"/>
      <c r="I335" s="66">
        <f>I176+I222+I323+I333</f>
        <v>0</v>
      </c>
      <c r="J335" s="56"/>
      <c r="K335" s="66">
        <f>K176+K222+K323+K333</f>
        <v>0</v>
      </c>
      <c r="M335" s="66">
        <f>M176+M222+M323+M333</f>
        <v>0</v>
      </c>
      <c r="O335" s="66">
        <f>O176+O222+O323+O333</f>
        <v>0</v>
      </c>
      <c r="Q335" s="66">
        <f>Q176+Q222+Q323+Q333</f>
        <v>0</v>
      </c>
      <c r="T335" s="51"/>
    </row>
    <row r="336" spans="1:22" ht="12.75" customHeight="1" x14ac:dyDescent="0.2">
      <c r="A336" s="55"/>
      <c r="C336" s="54"/>
      <c r="D336" s="54"/>
      <c r="E336" s="55"/>
      <c r="H336" s="56"/>
      <c r="J336" s="56"/>
      <c r="T336" s="51"/>
    </row>
    <row r="337" spans="1:21" ht="12.75" customHeight="1" x14ac:dyDescent="0.2">
      <c r="A337" s="55"/>
      <c r="C337" s="54"/>
      <c r="D337" s="71" t="s">
        <v>270</v>
      </c>
      <c r="H337" s="56"/>
      <c r="J337" s="56"/>
      <c r="T337" s="51"/>
    </row>
    <row r="338" spans="1:21" ht="12.75" customHeight="1" x14ac:dyDescent="0.2">
      <c r="A338" s="55"/>
      <c r="C338" s="54"/>
      <c r="D338" s="71"/>
      <c r="H338" s="56"/>
      <c r="J338" s="56"/>
      <c r="T338" s="51"/>
    </row>
    <row r="339" spans="1:21" ht="12.75" customHeight="1" x14ac:dyDescent="0.2">
      <c r="A339" s="55"/>
      <c r="C339" s="54"/>
      <c r="D339" s="54" t="s">
        <v>16</v>
      </c>
      <c r="H339" s="56"/>
      <c r="J339" s="56"/>
      <c r="T339" s="51"/>
    </row>
    <row r="340" spans="1:21" ht="12.75" customHeight="1" x14ac:dyDescent="0.2">
      <c r="A340" s="55"/>
      <c r="C340" s="54"/>
      <c r="D340" s="54" t="s">
        <v>17</v>
      </c>
      <c r="H340" s="56"/>
      <c r="J340" s="56"/>
      <c r="T340" s="51"/>
    </row>
    <row r="341" spans="1:21" customFormat="1" ht="12.75" customHeight="1" x14ac:dyDescent="0.25">
      <c r="A341" s="49"/>
      <c r="B341" s="57">
        <v>1</v>
      </c>
      <c r="C341" s="60"/>
      <c r="D341" s="58" t="s">
        <v>43</v>
      </c>
      <c r="E341" s="48">
        <v>5</v>
      </c>
      <c r="F341" s="61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34"/>
    </row>
    <row r="342" spans="1:21" customFormat="1" ht="12.75" customHeight="1" x14ac:dyDescent="0.25">
      <c r="A342" s="49"/>
      <c r="B342" s="29"/>
      <c r="C342" s="60"/>
      <c r="D342" s="58" t="s">
        <v>279</v>
      </c>
      <c r="E342" s="48"/>
      <c r="F342" s="62">
        <v>213927.65467287469</v>
      </c>
      <c r="G342" s="48"/>
      <c r="H342" s="48"/>
      <c r="I342" s="48"/>
      <c r="J342" s="62"/>
      <c r="K342" s="48"/>
      <c r="L342" s="48">
        <f t="shared" ref="L342:L348" si="31">F342*(1+$S$8)</f>
        <v>219061.91838502369</v>
      </c>
      <c r="M342" s="48"/>
      <c r="N342" s="48">
        <f t="shared" ref="N342:N348" si="32">L342*(1+$S$8)</f>
        <v>224319.40442626426</v>
      </c>
      <c r="O342" s="48"/>
      <c r="P342" s="48"/>
      <c r="Q342" s="48"/>
      <c r="R342" s="48"/>
      <c r="S342" s="34"/>
      <c r="U342" s="56"/>
    </row>
    <row r="343" spans="1:21" customFormat="1" ht="12.75" customHeight="1" x14ac:dyDescent="0.25">
      <c r="A343" s="49"/>
      <c r="B343" s="29"/>
      <c r="C343" s="60"/>
      <c r="D343" s="58" t="s">
        <v>280</v>
      </c>
      <c r="E343" s="48"/>
      <c r="F343" s="62">
        <v>186892.16636934137</v>
      </c>
      <c r="G343" s="48"/>
      <c r="H343" s="48"/>
      <c r="I343" s="48"/>
      <c r="J343" s="62"/>
      <c r="K343" s="48"/>
      <c r="L343" s="48">
        <f t="shared" si="31"/>
        <v>191377.57836220556</v>
      </c>
      <c r="M343" s="48"/>
      <c r="N343" s="48">
        <f t="shared" si="32"/>
        <v>195970.64024289849</v>
      </c>
      <c r="O343" s="48"/>
      <c r="P343" s="48"/>
      <c r="Q343" s="48"/>
      <c r="R343" s="48"/>
      <c r="S343" s="34"/>
    </row>
    <row r="344" spans="1:21" customFormat="1" ht="12.75" customHeight="1" x14ac:dyDescent="0.25">
      <c r="A344" s="49"/>
      <c r="B344" s="29"/>
      <c r="C344" s="60"/>
      <c r="D344" s="58" t="s">
        <v>44</v>
      </c>
      <c r="E344" s="48"/>
      <c r="F344" s="62">
        <v>172738.17686834506</v>
      </c>
      <c r="G344" s="48"/>
      <c r="H344" s="48"/>
      <c r="I344" s="48"/>
      <c r="J344" s="62"/>
      <c r="K344" s="48"/>
      <c r="L344" s="48">
        <f t="shared" si="31"/>
        <v>176883.89311318536</v>
      </c>
      <c r="M344" s="48"/>
      <c r="N344" s="48">
        <f t="shared" si="32"/>
        <v>181129.10654790181</v>
      </c>
      <c r="O344" s="48"/>
      <c r="P344" s="48"/>
      <c r="Q344" s="48"/>
      <c r="R344" s="48"/>
      <c r="S344" s="34"/>
      <c r="U344" s="56"/>
    </row>
    <row r="345" spans="1:21" customFormat="1" ht="12.75" customHeight="1" x14ac:dyDescent="0.25">
      <c r="A345" s="49"/>
      <c r="B345" s="29"/>
      <c r="C345" s="60"/>
      <c r="D345" s="58" t="s">
        <v>45</v>
      </c>
      <c r="E345" s="48"/>
      <c r="F345" s="62">
        <v>140094.37853678671</v>
      </c>
      <c r="G345" s="48"/>
      <c r="H345" s="48"/>
      <c r="I345" s="48"/>
      <c r="J345" s="62"/>
      <c r="K345" s="48"/>
      <c r="L345" s="48">
        <f t="shared" si="31"/>
        <v>143456.64362166959</v>
      </c>
      <c r="M345" s="48"/>
      <c r="N345" s="48">
        <f t="shared" si="32"/>
        <v>146899.60306858967</v>
      </c>
      <c r="O345" s="48"/>
      <c r="P345" s="48"/>
      <c r="Q345" s="48"/>
      <c r="R345" s="48"/>
      <c r="S345" s="34"/>
      <c r="U345" s="56"/>
    </row>
    <row r="346" spans="1:21" customFormat="1" ht="12.75" customHeight="1" x14ac:dyDescent="0.25">
      <c r="A346" s="49"/>
      <c r="B346" s="29"/>
      <c r="C346" s="60"/>
      <c r="D346" s="58" t="s">
        <v>46</v>
      </c>
      <c r="E346" s="48"/>
      <c r="F346" s="62">
        <v>126956.20721017434</v>
      </c>
      <c r="G346" s="48"/>
      <c r="H346" s="48"/>
      <c r="I346" s="48"/>
      <c r="J346" s="62"/>
      <c r="K346" s="48"/>
      <c r="L346" s="48">
        <f t="shared" si="31"/>
        <v>130003.15618321853</v>
      </c>
      <c r="M346" s="48"/>
      <c r="N346" s="48">
        <f t="shared" si="32"/>
        <v>133123.23193161577</v>
      </c>
      <c r="O346" s="48"/>
      <c r="P346" s="48"/>
      <c r="Q346" s="48"/>
      <c r="R346" s="48"/>
      <c r="S346" s="34"/>
      <c r="U346" s="56"/>
    </row>
    <row r="347" spans="1:21" customFormat="1" ht="12.75" customHeight="1" x14ac:dyDescent="0.25">
      <c r="A347" s="49"/>
      <c r="B347" s="29"/>
      <c r="C347" s="60"/>
      <c r="D347" s="58" t="s">
        <v>48</v>
      </c>
      <c r="E347" s="48"/>
      <c r="F347" s="62">
        <v>118680</v>
      </c>
      <c r="G347" s="48"/>
      <c r="H347" s="48"/>
      <c r="I347" s="48"/>
      <c r="J347" s="62"/>
      <c r="K347" s="48"/>
      <c r="L347" s="48">
        <f>F347*(1+$S$8)</f>
        <v>121528.32000000001</v>
      </c>
      <c r="M347" s="48"/>
      <c r="N347" s="48">
        <f>L347*(1+$S$8)</f>
        <v>124444.99968000001</v>
      </c>
      <c r="O347" s="48"/>
      <c r="P347" s="48"/>
      <c r="Q347" s="48"/>
      <c r="R347" s="48"/>
      <c r="S347" s="34"/>
    </row>
    <row r="348" spans="1:21" customFormat="1" ht="12.75" customHeight="1" x14ac:dyDescent="0.25">
      <c r="A348" s="49"/>
      <c r="B348" s="29"/>
      <c r="C348" s="60"/>
      <c r="D348" s="58" t="s">
        <v>47</v>
      </c>
      <c r="E348" s="48"/>
      <c r="F348" s="62">
        <v>109535.92073693877</v>
      </c>
      <c r="G348" s="48"/>
      <c r="H348" s="48"/>
      <c r="I348" s="48"/>
      <c r="J348" s="62"/>
      <c r="K348" s="48"/>
      <c r="L348" s="48">
        <f t="shared" si="31"/>
        <v>112164.78283462531</v>
      </c>
      <c r="M348" s="48"/>
      <c r="N348" s="48">
        <f t="shared" si="32"/>
        <v>114856.73762265632</v>
      </c>
      <c r="O348" s="48"/>
      <c r="P348" s="48"/>
      <c r="Q348" s="48"/>
      <c r="R348" s="48"/>
      <c r="S348" s="34"/>
    </row>
    <row r="349" spans="1:21" s="10" customFormat="1" ht="12.75" customHeight="1" x14ac:dyDescent="0.2">
      <c r="A349" s="9"/>
      <c r="B349" s="57">
        <v>2</v>
      </c>
      <c r="D349" s="58" t="s">
        <v>98</v>
      </c>
      <c r="E349" s="11">
        <v>1</v>
      </c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T349" s="51"/>
    </row>
    <row r="350" spans="1:21" s="10" customFormat="1" ht="12.75" customHeight="1" x14ac:dyDescent="0.2">
      <c r="A350" s="9"/>
      <c r="B350" s="27"/>
      <c r="D350" s="58" t="s">
        <v>99</v>
      </c>
      <c r="E350" s="11"/>
      <c r="F350" s="11">
        <v>69436.87604040961</v>
      </c>
      <c r="G350" s="79"/>
      <c r="H350" s="56"/>
      <c r="I350" s="11"/>
      <c r="J350" s="11"/>
      <c r="K350" s="11"/>
      <c r="L350" s="11">
        <f t="shared" ref="L350:L358" si="33">F350*(1+$S$8)</f>
        <v>71103.361065379446</v>
      </c>
      <c r="M350" s="11"/>
      <c r="N350" s="11">
        <f t="shared" ref="N350:N358" si="34">L350*(1+$S$8)</f>
        <v>72809.841730948552</v>
      </c>
      <c r="O350" s="11"/>
      <c r="P350" s="11"/>
      <c r="Q350" s="11"/>
      <c r="R350" s="11"/>
      <c r="S350" s="11"/>
      <c r="T350" s="51"/>
      <c r="U350" s="9"/>
    </row>
    <row r="351" spans="1:21" s="10" customFormat="1" ht="12.75" customHeight="1" x14ac:dyDescent="0.2">
      <c r="A351" s="9"/>
      <c r="B351" s="28"/>
      <c r="D351" s="58" t="s">
        <v>100</v>
      </c>
      <c r="E351" s="11"/>
      <c r="F351" s="11">
        <v>69436.87604040961</v>
      </c>
      <c r="G351" s="79"/>
      <c r="H351" s="56"/>
      <c r="I351" s="11"/>
      <c r="J351" s="11"/>
      <c r="K351" s="11"/>
      <c r="L351" s="11">
        <f t="shared" si="33"/>
        <v>71103.361065379446</v>
      </c>
      <c r="M351" s="11"/>
      <c r="N351" s="11">
        <f t="shared" si="34"/>
        <v>72809.841730948552</v>
      </c>
      <c r="O351" s="11"/>
      <c r="P351" s="11"/>
      <c r="Q351" s="11"/>
      <c r="R351" s="11"/>
      <c r="S351" s="9"/>
      <c r="T351" s="51"/>
    </row>
    <row r="352" spans="1:21" s="10" customFormat="1" ht="12.75" customHeight="1" x14ac:dyDescent="0.2">
      <c r="A352" s="9"/>
      <c r="B352" s="28"/>
      <c r="D352" s="58" t="s">
        <v>101</v>
      </c>
      <c r="E352" s="11"/>
      <c r="F352" s="11">
        <v>64198.565720640006</v>
      </c>
      <c r="G352" s="79"/>
      <c r="H352" s="56"/>
      <c r="I352" s="11"/>
      <c r="J352" s="11"/>
      <c r="K352" s="11"/>
      <c r="L352" s="11">
        <f t="shared" si="33"/>
        <v>65739.331297935365</v>
      </c>
      <c r="M352" s="11"/>
      <c r="N352" s="11">
        <f t="shared" si="34"/>
        <v>67317.075249085814</v>
      </c>
      <c r="O352" s="11"/>
      <c r="P352" s="11"/>
      <c r="Q352" s="11"/>
      <c r="R352" s="11"/>
      <c r="S352" s="9"/>
      <c r="T352" s="51"/>
    </row>
    <row r="353" spans="1:20" s="10" customFormat="1" ht="12.75" customHeight="1" x14ac:dyDescent="0.2">
      <c r="A353" s="9"/>
      <c r="B353" s="28"/>
      <c r="D353" s="58" t="s">
        <v>102</v>
      </c>
      <c r="E353" s="11"/>
      <c r="F353" s="11">
        <v>61729.39011600001</v>
      </c>
      <c r="G353" s="79"/>
      <c r="H353" s="56"/>
      <c r="I353" s="11"/>
      <c r="J353" s="11"/>
      <c r="K353" s="11"/>
      <c r="L353" s="11">
        <f t="shared" si="33"/>
        <v>63210.895478784012</v>
      </c>
      <c r="M353" s="11"/>
      <c r="N353" s="11">
        <f t="shared" si="34"/>
        <v>64727.956970274827</v>
      </c>
      <c r="O353" s="11"/>
      <c r="P353" s="11"/>
      <c r="Q353" s="11"/>
      <c r="R353" s="11"/>
      <c r="S353" s="9"/>
      <c r="T353" s="51"/>
    </row>
    <row r="354" spans="1:20" s="54" customFormat="1" ht="12.75" customHeight="1" x14ac:dyDescent="0.2">
      <c r="A354" s="55"/>
      <c r="B354" s="64"/>
      <c r="D354" s="58" t="s">
        <v>103</v>
      </c>
      <c r="E354" s="56"/>
      <c r="F354" s="56">
        <v>61729.39011600001</v>
      </c>
      <c r="G354" s="79"/>
      <c r="H354" s="56"/>
      <c r="I354" s="56"/>
      <c r="J354" s="56"/>
      <c r="K354" s="56"/>
      <c r="L354" s="11">
        <f t="shared" si="33"/>
        <v>63210.895478784012</v>
      </c>
      <c r="M354" s="56"/>
      <c r="N354" s="11">
        <f t="shared" si="34"/>
        <v>64727.956970274827</v>
      </c>
      <c r="O354" s="56"/>
      <c r="P354" s="11"/>
      <c r="Q354" s="56"/>
      <c r="R354" s="11"/>
      <c r="T354" s="51"/>
    </row>
    <row r="355" spans="1:20" s="10" customFormat="1" ht="12.75" customHeight="1" x14ac:dyDescent="0.2">
      <c r="A355" s="9"/>
      <c r="B355" s="28"/>
      <c r="D355" s="58" t="s">
        <v>104</v>
      </c>
      <c r="E355" s="11"/>
      <c r="F355" s="11">
        <v>54876.665721888014</v>
      </c>
      <c r="G355" s="11"/>
      <c r="H355" s="11"/>
      <c r="I355" s="11"/>
      <c r="J355" s="11"/>
      <c r="K355" s="11"/>
      <c r="L355" s="11">
        <f t="shared" si="33"/>
        <v>56193.705699213329</v>
      </c>
      <c r="M355" s="11"/>
      <c r="N355" s="11">
        <f t="shared" si="34"/>
        <v>57542.354635994452</v>
      </c>
      <c r="O355" s="11"/>
      <c r="P355" s="11"/>
      <c r="Q355" s="11"/>
      <c r="R355" s="11"/>
      <c r="S355" s="9"/>
      <c r="T355" s="51"/>
    </row>
    <row r="356" spans="1:20" s="54" customFormat="1" ht="12.75" customHeight="1" x14ac:dyDescent="0.2">
      <c r="A356" s="55"/>
      <c r="B356" s="64"/>
      <c r="D356" s="58" t="s">
        <v>105</v>
      </c>
      <c r="E356" s="56"/>
      <c r="F356" s="56">
        <v>54876.665721888014</v>
      </c>
      <c r="G356" s="79"/>
      <c r="H356" s="56"/>
      <c r="I356" s="56"/>
      <c r="J356" s="56"/>
      <c r="K356" s="56"/>
      <c r="L356" s="11">
        <f t="shared" si="33"/>
        <v>56193.705699213329</v>
      </c>
      <c r="M356" s="56"/>
      <c r="N356" s="11">
        <f t="shared" si="34"/>
        <v>57542.354635994452</v>
      </c>
      <c r="O356" s="56"/>
      <c r="P356" s="11"/>
      <c r="Q356" s="56"/>
      <c r="R356" s="11"/>
      <c r="T356" s="51"/>
    </row>
    <row r="357" spans="1:20" s="10" customFormat="1" ht="12.75" customHeight="1" x14ac:dyDescent="0.2">
      <c r="A357" s="9"/>
      <c r="B357" s="28"/>
      <c r="D357" s="58" t="s">
        <v>106</v>
      </c>
      <c r="E357" s="11"/>
      <c r="F357" s="11">
        <v>48784.813217798408</v>
      </c>
      <c r="G357" s="79"/>
      <c r="H357" s="56"/>
      <c r="I357" s="11"/>
      <c r="J357" s="11"/>
      <c r="K357" s="11"/>
      <c r="L357" s="11">
        <f t="shared" si="33"/>
        <v>49955.64873502557</v>
      </c>
      <c r="M357" s="11"/>
      <c r="N357" s="11">
        <f t="shared" si="34"/>
        <v>51154.584304666183</v>
      </c>
      <c r="O357" s="11"/>
      <c r="P357" s="11"/>
      <c r="Q357" s="11"/>
      <c r="R357" s="11"/>
      <c r="S357" s="9"/>
      <c r="T357" s="51"/>
    </row>
    <row r="358" spans="1:20" s="54" customFormat="1" ht="12.6" customHeight="1" x14ac:dyDescent="0.2">
      <c r="A358" s="55"/>
      <c r="B358" s="64"/>
      <c r="D358" s="58" t="s">
        <v>107</v>
      </c>
      <c r="E358" s="56"/>
      <c r="F358" s="56">
        <v>40098.19247337601</v>
      </c>
      <c r="G358" s="79"/>
      <c r="H358" s="56"/>
      <c r="I358" s="56"/>
      <c r="J358" s="56"/>
      <c r="K358" s="56"/>
      <c r="L358" s="11">
        <f t="shared" si="33"/>
        <v>41060.549092737034</v>
      </c>
      <c r="M358" s="56"/>
      <c r="N358" s="11">
        <f t="shared" si="34"/>
        <v>42046.002270962723</v>
      </c>
      <c r="O358" s="56"/>
      <c r="P358" s="11"/>
      <c r="Q358" s="56"/>
      <c r="R358" s="11"/>
      <c r="T358" s="51"/>
    </row>
    <row r="359" spans="1:20" ht="12.75" customHeight="1" x14ac:dyDescent="0.2">
      <c r="A359" s="55"/>
      <c r="C359" s="54"/>
      <c r="D359" s="65" t="s">
        <v>132</v>
      </c>
      <c r="E359" s="66">
        <f>SUM(E341:E358)</f>
        <v>6</v>
      </c>
      <c r="G359" s="66">
        <f>SUM(G341:G358)</f>
        <v>0</v>
      </c>
      <c r="H359" s="56"/>
      <c r="I359" s="66">
        <f>SUM(I341:I358)</f>
        <v>0</v>
      </c>
      <c r="J359" s="56"/>
      <c r="K359" s="66">
        <f>SUM(K341:K358)</f>
        <v>0</v>
      </c>
      <c r="M359" s="66">
        <f>SUM(M341:M358)</f>
        <v>0</v>
      </c>
      <c r="O359" s="66">
        <f>SUM(O341:O358)</f>
        <v>0</v>
      </c>
      <c r="Q359" s="66">
        <f>SUM(Q341:Q358)</f>
        <v>0</v>
      </c>
      <c r="T359" s="51"/>
    </row>
    <row r="360" spans="1:20" ht="12.75" customHeight="1" x14ac:dyDescent="0.2">
      <c r="A360" s="55"/>
      <c r="C360" s="54"/>
      <c r="D360" s="63"/>
      <c r="H360" s="56"/>
      <c r="J360" s="56"/>
      <c r="T360" s="51"/>
    </row>
    <row r="361" spans="1:20" ht="12.75" customHeight="1" x14ac:dyDescent="0.2">
      <c r="A361" s="55"/>
      <c r="C361" s="54"/>
      <c r="D361" s="54" t="s">
        <v>16</v>
      </c>
      <c r="H361" s="56"/>
      <c r="J361" s="56"/>
      <c r="T361" s="51"/>
    </row>
    <row r="362" spans="1:20" ht="12.75" customHeight="1" x14ac:dyDescent="0.2">
      <c r="A362" s="55"/>
      <c r="C362" s="54"/>
      <c r="D362" s="54" t="s">
        <v>133</v>
      </c>
      <c r="H362" s="56"/>
      <c r="J362" s="56"/>
      <c r="T362" s="51"/>
    </row>
    <row r="363" spans="1:20" ht="12.75" customHeight="1" x14ac:dyDescent="0.2">
      <c r="A363" s="55"/>
      <c r="B363" s="57">
        <v>3</v>
      </c>
      <c r="C363" s="54"/>
      <c r="D363" s="54" t="s">
        <v>134</v>
      </c>
      <c r="E363" s="56">
        <v>19</v>
      </c>
      <c r="H363" s="56"/>
      <c r="J363" s="56"/>
      <c r="T363" s="51"/>
    </row>
    <row r="364" spans="1:20" ht="12.75" customHeight="1" x14ac:dyDescent="0.2">
      <c r="A364" s="55"/>
      <c r="C364" s="54"/>
      <c r="D364" s="54" t="s">
        <v>136</v>
      </c>
      <c r="F364" s="56">
        <v>251311.61658834547</v>
      </c>
      <c r="H364" s="56"/>
      <c r="J364" s="56"/>
      <c r="L364" s="56">
        <f t="shared" ref="L364:L369" si="35">F364*(1+$S$8)</f>
        <v>257343.09538646575</v>
      </c>
      <c r="N364" s="56">
        <f t="shared" ref="N364:N369" si="36">L364*(1+$S$8)</f>
        <v>263519.32967574091</v>
      </c>
      <c r="T364" s="51"/>
    </row>
    <row r="365" spans="1:20" ht="12.75" customHeight="1" x14ac:dyDescent="0.2">
      <c r="A365" s="55"/>
      <c r="C365" s="54"/>
      <c r="D365" s="54" t="s">
        <v>137</v>
      </c>
      <c r="F365" s="56">
        <v>231910.93606586754</v>
      </c>
      <c r="G365" s="79"/>
      <c r="H365" s="56"/>
      <c r="J365" s="56"/>
      <c r="L365" s="56">
        <f t="shared" si="35"/>
        <v>237476.79853144838</v>
      </c>
      <c r="N365" s="56">
        <f t="shared" si="36"/>
        <v>243176.24169620316</v>
      </c>
      <c r="T365" s="51"/>
    </row>
    <row r="366" spans="1:20" ht="12.75" customHeight="1" x14ac:dyDescent="0.2">
      <c r="A366" s="55"/>
      <c r="C366" s="54"/>
      <c r="D366" s="54" t="s">
        <v>138</v>
      </c>
      <c r="F366" s="56">
        <v>218965.18598149737</v>
      </c>
      <c r="G366" s="79"/>
      <c r="H366" s="56"/>
      <c r="J366" s="56"/>
      <c r="L366" s="56">
        <f t="shared" si="35"/>
        <v>224220.35044505331</v>
      </c>
      <c r="N366" s="56">
        <f t="shared" si="36"/>
        <v>229601.63885573458</v>
      </c>
      <c r="T366" s="51"/>
    </row>
    <row r="367" spans="1:20" ht="12.75" customHeight="1" x14ac:dyDescent="0.2">
      <c r="A367" s="55"/>
      <c r="C367" s="54"/>
      <c r="D367" s="54" t="s">
        <v>139</v>
      </c>
      <c r="F367" s="56">
        <v>175945.9884734095</v>
      </c>
      <c r="H367" s="56"/>
      <c r="J367" s="56"/>
      <c r="L367" s="56">
        <f t="shared" si="35"/>
        <v>180168.69219677133</v>
      </c>
      <c r="N367" s="56">
        <f t="shared" si="36"/>
        <v>184492.74080949384</v>
      </c>
      <c r="T367" s="51"/>
    </row>
    <row r="368" spans="1:20" ht="12.75" customHeight="1" x14ac:dyDescent="0.2">
      <c r="A368" s="55"/>
      <c r="B368" s="57">
        <v>4</v>
      </c>
      <c r="C368" s="54"/>
      <c r="D368" s="54" t="s">
        <v>150</v>
      </c>
      <c r="E368" s="56">
        <v>1</v>
      </c>
      <c r="F368" s="56">
        <v>180855.9739509534</v>
      </c>
      <c r="H368" s="56"/>
      <c r="J368" s="56"/>
      <c r="L368" s="56">
        <f t="shared" si="35"/>
        <v>185196.51732577628</v>
      </c>
      <c r="N368" s="56">
        <f t="shared" si="36"/>
        <v>189641.23374159492</v>
      </c>
      <c r="T368" s="51"/>
    </row>
    <row r="369" spans="1:21" ht="12.75" customHeight="1" x14ac:dyDescent="0.2">
      <c r="A369" s="55"/>
      <c r="B369" s="57">
        <v>5</v>
      </c>
      <c r="C369" s="54"/>
      <c r="D369" s="54" t="s">
        <v>163</v>
      </c>
      <c r="E369" s="56">
        <v>1</v>
      </c>
      <c r="F369" s="56">
        <v>118977.85206253223</v>
      </c>
      <c r="H369" s="56"/>
      <c r="J369" s="56"/>
      <c r="L369" s="56">
        <f t="shared" si="35"/>
        <v>121833.32051203301</v>
      </c>
      <c r="N369" s="56">
        <f t="shared" si="36"/>
        <v>124757.3202043218</v>
      </c>
      <c r="T369" s="51"/>
    </row>
    <row r="370" spans="1:21" ht="12.75" customHeight="1" x14ac:dyDescent="0.2">
      <c r="A370" s="55"/>
      <c r="C370" s="54"/>
      <c r="D370" s="65" t="s">
        <v>132</v>
      </c>
      <c r="E370" s="66">
        <f>SUM(E363:E369)</f>
        <v>21</v>
      </c>
      <c r="G370" s="66">
        <f>SUM(G363:G369)</f>
        <v>0</v>
      </c>
      <c r="H370" s="56"/>
      <c r="I370" s="66">
        <f>SUM(I363:I369)</f>
        <v>0</v>
      </c>
      <c r="J370" s="56"/>
      <c r="K370" s="66">
        <f>SUM(K363:K369)</f>
        <v>0</v>
      </c>
      <c r="M370" s="66">
        <f>SUM(M363:M369)</f>
        <v>0</v>
      </c>
      <c r="O370" s="66">
        <f>SUM(O363:O369)</f>
        <v>0</v>
      </c>
      <c r="Q370" s="66">
        <f>SUM(Q363:Q369)</f>
        <v>0</v>
      </c>
      <c r="T370" s="51"/>
    </row>
    <row r="371" spans="1:21" ht="12.75" customHeight="1" x14ac:dyDescent="0.2">
      <c r="A371" s="55"/>
      <c r="C371" s="54"/>
      <c r="D371" s="54"/>
      <c r="H371" s="56"/>
      <c r="J371" s="56"/>
      <c r="T371" s="51"/>
    </row>
    <row r="372" spans="1:21" ht="12.75" customHeight="1" x14ac:dyDescent="0.2">
      <c r="A372" s="55"/>
      <c r="C372" s="54"/>
      <c r="D372" s="71" t="s">
        <v>277</v>
      </c>
      <c r="H372" s="56"/>
      <c r="J372" s="56"/>
      <c r="T372" s="51"/>
    </row>
    <row r="373" spans="1:21" ht="12.75" customHeight="1" x14ac:dyDescent="0.2">
      <c r="A373" s="55"/>
      <c r="C373" s="54"/>
      <c r="D373" s="71"/>
      <c r="H373" s="56"/>
      <c r="J373" s="56"/>
      <c r="T373" s="51"/>
    </row>
    <row r="374" spans="1:21" ht="12.75" customHeight="1" x14ac:dyDescent="0.2">
      <c r="A374" s="55"/>
      <c r="C374" s="54"/>
      <c r="D374" s="54" t="s">
        <v>16</v>
      </c>
      <c r="H374" s="56"/>
      <c r="J374" s="56"/>
      <c r="T374" s="51"/>
    </row>
    <row r="375" spans="1:21" ht="12.75" customHeight="1" x14ac:dyDescent="0.2">
      <c r="A375" s="55"/>
      <c r="C375" s="54"/>
      <c r="D375" s="54" t="s">
        <v>17</v>
      </c>
      <c r="H375" s="56"/>
      <c r="J375" s="56"/>
      <c r="T375" s="51"/>
    </row>
    <row r="376" spans="1:21" ht="12.75" customHeight="1" x14ac:dyDescent="0.2">
      <c r="A376" s="55"/>
      <c r="B376" s="57">
        <v>6</v>
      </c>
      <c r="C376" s="54"/>
      <c r="D376" s="54" t="s">
        <v>24</v>
      </c>
      <c r="E376" s="56">
        <v>1</v>
      </c>
      <c r="F376" s="56">
        <v>373553.67758304242</v>
      </c>
      <c r="H376" s="56"/>
      <c r="J376" s="56"/>
      <c r="L376" s="56">
        <f t="shared" ref="L376:L377" si="37">F376*(1+$S$8)</f>
        <v>382518.96584503545</v>
      </c>
      <c r="N376" s="56">
        <f t="shared" ref="N376:N377" si="38">L376*(1+$S$8)</f>
        <v>391699.42102531629</v>
      </c>
      <c r="T376" s="51"/>
    </row>
    <row r="377" spans="1:21" ht="12.75" customHeight="1" x14ac:dyDescent="0.2">
      <c r="A377" s="55"/>
      <c r="B377" s="57">
        <v>7</v>
      </c>
      <c r="C377" s="54"/>
      <c r="D377" s="54" t="s">
        <v>27</v>
      </c>
      <c r="E377" s="56">
        <v>1</v>
      </c>
      <c r="F377" s="56">
        <v>252808.70927136959</v>
      </c>
      <c r="H377" s="56"/>
      <c r="J377" s="56"/>
      <c r="L377" s="56">
        <f t="shared" si="37"/>
        <v>258876.11829388246</v>
      </c>
      <c r="N377" s="56">
        <f t="shared" si="38"/>
        <v>265089.14513293566</v>
      </c>
      <c r="T377" s="51"/>
    </row>
    <row r="378" spans="1:21" customFormat="1" ht="12.75" customHeight="1" x14ac:dyDescent="0.25">
      <c r="A378" s="49"/>
      <c r="B378" s="57">
        <v>8</v>
      </c>
      <c r="C378" s="60"/>
      <c r="D378" s="54" t="s">
        <v>43</v>
      </c>
      <c r="E378" s="48">
        <v>2</v>
      </c>
      <c r="F378" s="61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34"/>
    </row>
    <row r="379" spans="1:21" customFormat="1" ht="12.75" customHeight="1" x14ac:dyDescent="0.25">
      <c r="A379" s="49"/>
      <c r="B379" s="29"/>
      <c r="C379" s="60"/>
      <c r="D379" s="54" t="s">
        <v>279</v>
      </c>
      <c r="E379" s="48"/>
      <c r="F379" s="62">
        <v>213927.65467287469</v>
      </c>
      <c r="G379" s="48"/>
      <c r="H379" s="48"/>
      <c r="I379" s="48"/>
      <c r="J379" s="62"/>
      <c r="K379" s="48"/>
      <c r="L379" s="48">
        <f t="shared" ref="L379:L386" si="39">F379*(1+$S$8)</f>
        <v>219061.91838502369</v>
      </c>
      <c r="M379" s="48"/>
      <c r="N379" s="48">
        <f t="shared" ref="N379:N386" si="40">L379*(1+$S$8)</f>
        <v>224319.40442626426</v>
      </c>
      <c r="O379" s="48"/>
      <c r="P379" s="48"/>
      <c r="Q379" s="48"/>
      <c r="R379" s="48"/>
      <c r="S379" s="34"/>
      <c r="U379" s="56"/>
    </row>
    <row r="380" spans="1:21" customFormat="1" ht="12.75" customHeight="1" x14ac:dyDescent="0.25">
      <c r="A380" s="49"/>
      <c r="B380" s="29"/>
      <c r="C380" s="60"/>
      <c r="D380" s="54" t="s">
        <v>280</v>
      </c>
      <c r="E380" s="48"/>
      <c r="F380" s="62">
        <v>186892.16636934137</v>
      </c>
      <c r="G380" s="48"/>
      <c r="H380" s="48"/>
      <c r="I380" s="48"/>
      <c r="J380" s="62"/>
      <c r="K380" s="48"/>
      <c r="L380" s="48">
        <f t="shared" si="39"/>
        <v>191377.57836220556</v>
      </c>
      <c r="M380" s="48"/>
      <c r="N380" s="48">
        <f t="shared" si="40"/>
        <v>195970.64024289849</v>
      </c>
      <c r="O380" s="48"/>
      <c r="P380" s="48"/>
      <c r="Q380" s="48"/>
      <c r="R380" s="48"/>
      <c r="S380" s="34"/>
    </row>
    <row r="381" spans="1:21" customFormat="1" ht="12.75" customHeight="1" x14ac:dyDescent="0.25">
      <c r="A381" s="49"/>
      <c r="B381" s="29"/>
      <c r="C381" s="60"/>
      <c r="D381" s="54" t="s">
        <v>44</v>
      </c>
      <c r="E381" s="48"/>
      <c r="F381" s="62">
        <v>172738.17686834506</v>
      </c>
      <c r="G381" s="48"/>
      <c r="H381" s="48"/>
      <c r="I381" s="48"/>
      <c r="J381" s="62"/>
      <c r="K381" s="48"/>
      <c r="L381" s="48">
        <f t="shared" si="39"/>
        <v>176883.89311318536</v>
      </c>
      <c r="M381" s="48"/>
      <c r="N381" s="48">
        <f t="shared" si="40"/>
        <v>181129.10654790181</v>
      </c>
      <c r="O381" s="48"/>
      <c r="P381" s="48"/>
      <c r="Q381" s="48"/>
      <c r="R381" s="48"/>
      <c r="S381" s="34"/>
      <c r="U381" s="56"/>
    </row>
    <row r="382" spans="1:21" customFormat="1" ht="12.75" customHeight="1" x14ac:dyDescent="0.25">
      <c r="A382" s="49"/>
      <c r="B382" s="29"/>
      <c r="C382" s="60"/>
      <c r="D382" s="54" t="s">
        <v>45</v>
      </c>
      <c r="E382" s="48"/>
      <c r="F382" s="62">
        <v>140094.37853678671</v>
      </c>
      <c r="G382" s="48"/>
      <c r="H382" s="48"/>
      <c r="I382" s="48"/>
      <c r="J382" s="62"/>
      <c r="K382" s="48"/>
      <c r="L382" s="48">
        <f t="shared" si="39"/>
        <v>143456.64362166959</v>
      </c>
      <c r="M382" s="48"/>
      <c r="N382" s="48">
        <f t="shared" si="40"/>
        <v>146899.60306858967</v>
      </c>
      <c r="O382" s="48"/>
      <c r="P382" s="48"/>
      <c r="Q382" s="48"/>
      <c r="R382" s="48"/>
      <c r="S382" s="34"/>
      <c r="U382" s="56"/>
    </row>
    <row r="383" spans="1:21" customFormat="1" ht="12.75" customHeight="1" x14ac:dyDescent="0.25">
      <c r="A383" s="49"/>
      <c r="B383" s="29"/>
      <c r="C383" s="60"/>
      <c r="D383" s="54" t="s">
        <v>46</v>
      </c>
      <c r="E383" s="48"/>
      <c r="F383" s="62">
        <v>126956.20721017434</v>
      </c>
      <c r="G383" s="48"/>
      <c r="H383" s="48"/>
      <c r="I383" s="48"/>
      <c r="J383" s="62"/>
      <c r="K383" s="48"/>
      <c r="L383" s="48">
        <f t="shared" si="39"/>
        <v>130003.15618321853</v>
      </c>
      <c r="M383" s="48"/>
      <c r="N383" s="48">
        <f t="shared" si="40"/>
        <v>133123.23193161577</v>
      </c>
      <c r="O383" s="48"/>
      <c r="P383" s="48"/>
      <c r="Q383" s="48"/>
      <c r="R383" s="48"/>
      <c r="S383" s="34"/>
      <c r="U383" s="56"/>
    </row>
    <row r="384" spans="1:21" customFormat="1" ht="12.75" customHeight="1" x14ac:dyDescent="0.25">
      <c r="A384" s="49"/>
      <c r="B384" s="29"/>
      <c r="C384" s="60"/>
      <c r="D384" s="54" t="s">
        <v>48</v>
      </c>
      <c r="E384" s="48"/>
      <c r="F384" s="62">
        <v>118680</v>
      </c>
      <c r="G384" s="48"/>
      <c r="H384" s="48"/>
      <c r="I384" s="48"/>
      <c r="J384" s="62"/>
      <c r="K384" s="48"/>
      <c r="L384" s="48">
        <f>F384*(1+$S$8)</f>
        <v>121528.32000000001</v>
      </c>
      <c r="M384" s="48"/>
      <c r="N384" s="48">
        <f>L384*(1+$S$8)</f>
        <v>124444.99968000001</v>
      </c>
      <c r="O384" s="48"/>
      <c r="P384" s="48"/>
      <c r="Q384" s="48"/>
      <c r="R384" s="48"/>
      <c r="S384" s="34"/>
    </row>
    <row r="385" spans="1:21" customFormat="1" ht="12.75" customHeight="1" x14ac:dyDescent="0.25">
      <c r="A385" s="49"/>
      <c r="B385" s="29"/>
      <c r="C385" s="60"/>
      <c r="D385" s="54" t="s">
        <v>47</v>
      </c>
      <c r="E385" s="48"/>
      <c r="F385" s="62">
        <v>109535.92073693877</v>
      </c>
      <c r="G385" s="48"/>
      <c r="H385" s="48"/>
      <c r="I385" s="48"/>
      <c r="J385" s="62"/>
      <c r="K385" s="48"/>
      <c r="L385" s="48">
        <f t="shared" si="39"/>
        <v>112164.78283462531</v>
      </c>
      <c r="M385" s="48"/>
      <c r="N385" s="48">
        <f t="shared" si="40"/>
        <v>114856.73762265632</v>
      </c>
      <c r="O385" s="48"/>
      <c r="P385" s="48"/>
      <c r="Q385" s="48"/>
      <c r="R385" s="48"/>
      <c r="S385" s="34"/>
    </row>
    <row r="386" spans="1:21" ht="12.75" customHeight="1" x14ac:dyDescent="0.2">
      <c r="A386" s="55"/>
      <c r="B386" s="57">
        <v>9</v>
      </c>
      <c r="C386" s="54"/>
      <c r="D386" s="54" t="s">
        <v>165</v>
      </c>
      <c r="E386" s="56">
        <v>1</v>
      </c>
      <c r="F386" s="56">
        <v>81231.609681734408</v>
      </c>
      <c r="H386" s="56"/>
      <c r="J386" s="56"/>
      <c r="L386" s="56">
        <f t="shared" si="39"/>
        <v>83181.168314096038</v>
      </c>
      <c r="N386" s="56">
        <f t="shared" si="40"/>
        <v>85177.516353634346</v>
      </c>
      <c r="T386" s="51"/>
    </row>
    <row r="387" spans="1:21" s="10" customFormat="1" ht="12.75" customHeight="1" x14ac:dyDescent="0.2">
      <c r="A387" s="9"/>
      <c r="B387" s="57">
        <v>10</v>
      </c>
      <c r="D387" s="58" t="s">
        <v>98</v>
      </c>
      <c r="E387" s="11">
        <v>4</v>
      </c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T387" s="51"/>
    </row>
    <row r="388" spans="1:21" s="10" customFormat="1" ht="12.75" customHeight="1" x14ac:dyDescent="0.2">
      <c r="A388" s="9"/>
      <c r="B388" s="27"/>
      <c r="D388" s="58" t="s">
        <v>99</v>
      </c>
      <c r="E388" s="11"/>
      <c r="F388" s="11">
        <v>69436.87604040961</v>
      </c>
      <c r="G388" s="56"/>
      <c r="H388" s="56"/>
      <c r="I388" s="11"/>
      <c r="J388" s="11"/>
      <c r="K388" s="11"/>
      <c r="L388" s="11">
        <f t="shared" ref="L388:L396" si="41">F388*(1+$S$8)</f>
        <v>71103.361065379446</v>
      </c>
      <c r="M388" s="11"/>
      <c r="N388" s="11">
        <f t="shared" ref="N388:N396" si="42">L388*(1+$S$8)</f>
        <v>72809.841730948552</v>
      </c>
      <c r="O388" s="11"/>
      <c r="P388" s="11"/>
      <c r="Q388" s="11"/>
      <c r="R388" s="11"/>
      <c r="S388" s="11"/>
      <c r="T388" s="51"/>
      <c r="U388" s="9"/>
    </row>
    <row r="389" spans="1:21" s="10" customFormat="1" ht="12.75" customHeight="1" x14ac:dyDescent="0.2">
      <c r="A389" s="9"/>
      <c r="B389" s="28"/>
      <c r="D389" s="58" t="s">
        <v>100</v>
      </c>
      <c r="E389" s="11"/>
      <c r="F389" s="11">
        <v>69436.87604040961</v>
      </c>
      <c r="G389" s="56"/>
      <c r="H389" s="56"/>
      <c r="I389" s="11"/>
      <c r="J389" s="11"/>
      <c r="K389" s="11"/>
      <c r="L389" s="11">
        <f t="shared" si="41"/>
        <v>71103.361065379446</v>
      </c>
      <c r="M389" s="11"/>
      <c r="N389" s="11">
        <f t="shared" si="42"/>
        <v>72809.841730948552</v>
      </c>
      <c r="O389" s="11"/>
      <c r="P389" s="11"/>
      <c r="Q389" s="11"/>
      <c r="R389" s="11"/>
      <c r="S389" s="9"/>
      <c r="T389" s="51"/>
    </row>
    <row r="390" spans="1:21" s="10" customFormat="1" ht="12.75" customHeight="1" x14ac:dyDescent="0.2">
      <c r="A390" s="9"/>
      <c r="B390" s="28"/>
      <c r="D390" s="58" t="s">
        <v>101</v>
      </c>
      <c r="E390" s="11"/>
      <c r="F390" s="11">
        <v>64198.565720640006</v>
      </c>
      <c r="G390" s="56"/>
      <c r="H390" s="56"/>
      <c r="I390" s="11"/>
      <c r="J390" s="11"/>
      <c r="K390" s="11"/>
      <c r="L390" s="11">
        <f t="shared" si="41"/>
        <v>65739.331297935365</v>
      </c>
      <c r="M390" s="11"/>
      <c r="N390" s="11">
        <f t="shared" si="42"/>
        <v>67317.075249085814</v>
      </c>
      <c r="O390" s="11"/>
      <c r="P390" s="11"/>
      <c r="Q390" s="11"/>
      <c r="R390" s="11"/>
      <c r="S390" s="9"/>
      <c r="T390" s="51"/>
    </row>
    <row r="391" spans="1:21" s="10" customFormat="1" ht="12.75" customHeight="1" x14ac:dyDescent="0.2">
      <c r="A391" s="9"/>
      <c r="B391" s="28"/>
      <c r="D391" s="58" t="s">
        <v>102</v>
      </c>
      <c r="E391" s="11"/>
      <c r="F391" s="11">
        <v>61729.39011600001</v>
      </c>
      <c r="G391" s="11"/>
      <c r="H391" s="11"/>
      <c r="I391" s="11"/>
      <c r="J391" s="11"/>
      <c r="K391" s="11"/>
      <c r="L391" s="11">
        <f t="shared" si="41"/>
        <v>63210.895478784012</v>
      </c>
      <c r="M391" s="11"/>
      <c r="N391" s="11">
        <f t="shared" si="42"/>
        <v>64727.956970274827</v>
      </c>
      <c r="O391" s="11"/>
      <c r="P391" s="11"/>
      <c r="Q391" s="11"/>
      <c r="R391" s="11"/>
      <c r="S391" s="9"/>
      <c r="T391" s="51"/>
    </row>
    <row r="392" spans="1:21" s="54" customFormat="1" ht="12.75" customHeight="1" x14ac:dyDescent="0.2">
      <c r="A392" s="55"/>
      <c r="B392" s="64"/>
      <c r="D392" s="58" t="s">
        <v>103</v>
      </c>
      <c r="E392" s="56"/>
      <c r="F392" s="56">
        <v>61729.39011600001</v>
      </c>
      <c r="G392" s="56"/>
      <c r="H392" s="56"/>
      <c r="I392" s="56"/>
      <c r="J392" s="56"/>
      <c r="K392" s="56"/>
      <c r="L392" s="11">
        <f t="shared" si="41"/>
        <v>63210.895478784012</v>
      </c>
      <c r="M392" s="56"/>
      <c r="N392" s="11">
        <f t="shared" si="42"/>
        <v>64727.956970274827</v>
      </c>
      <c r="O392" s="56"/>
      <c r="P392" s="11"/>
      <c r="Q392" s="56"/>
      <c r="R392" s="11"/>
      <c r="T392" s="51"/>
    </row>
    <row r="393" spans="1:21" s="10" customFormat="1" ht="12.75" customHeight="1" x14ac:dyDescent="0.2">
      <c r="A393" s="9"/>
      <c r="B393" s="28"/>
      <c r="D393" s="58" t="s">
        <v>104</v>
      </c>
      <c r="E393" s="11"/>
      <c r="F393" s="11">
        <v>54876.665721888014</v>
      </c>
      <c r="G393" s="56"/>
      <c r="H393" s="56"/>
      <c r="I393" s="11"/>
      <c r="J393" s="11"/>
      <c r="K393" s="11"/>
      <c r="L393" s="11">
        <f t="shared" si="41"/>
        <v>56193.705699213329</v>
      </c>
      <c r="M393" s="11"/>
      <c r="N393" s="11">
        <f t="shared" si="42"/>
        <v>57542.354635994452</v>
      </c>
      <c r="O393" s="11"/>
      <c r="P393" s="11"/>
      <c r="Q393" s="11"/>
      <c r="R393" s="11"/>
      <c r="S393" s="9"/>
      <c r="T393" s="51"/>
    </row>
    <row r="394" spans="1:21" s="54" customFormat="1" ht="12.75" customHeight="1" x14ac:dyDescent="0.2">
      <c r="A394" s="55"/>
      <c r="B394" s="64"/>
      <c r="D394" s="58" t="s">
        <v>105</v>
      </c>
      <c r="E394" s="56"/>
      <c r="F394" s="56">
        <v>54876.665721888014</v>
      </c>
      <c r="G394" s="56"/>
      <c r="H394" s="56"/>
      <c r="I394" s="56"/>
      <c r="J394" s="56"/>
      <c r="K394" s="56"/>
      <c r="L394" s="11">
        <f t="shared" si="41"/>
        <v>56193.705699213329</v>
      </c>
      <c r="M394" s="56"/>
      <c r="N394" s="11">
        <f t="shared" si="42"/>
        <v>57542.354635994452</v>
      </c>
      <c r="O394" s="56"/>
      <c r="P394" s="11"/>
      <c r="Q394" s="56"/>
      <c r="R394" s="11"/>
      <c r="T394" s="51"/>
    </row>
    <row r="395" spans="1:21" s="10" customFormat="1" ht="12.75" customHeight="1" x14ac:dyDescent="0.2">
      <c r="A395" s="9"/>
      <c r="B395" s="28"/>
      <c r="D395" s="58" t="s">
        <v>106</v>
      </c>
      <c r="E395" s="11"/>
      <c r="F395" s="11">
        <v>48784.813217798408</v>
      </c>
      <c r="G395" s="56"/>
      <c r="H395" s="56"/>
      <c r="I395" s="11"/>
      <c r="J395" s="11"/>
      <c r="K395" s="11"/>
      <c r="L395" s="11">
        <f t="shared" si="41"/>
        <v>49955.64873502557</v>
      </c>
      <c r="M395" s="11"/>
      <c r="N395" s="11">
        <f t="shared" si="42"/>
        <v>51154.584304666183</v>
      </c>
      <c r="O395" s="11"/>
      <c r="P395" s="11"/>
      <c r="Q395" s="11"/>
      <c r="R395" s="11"/>
      <c r="S395" s="9"/>
      <c r="T395" s="51"/>
    </row>
    <row r="396" spans="1:21" s="54" customFormat="1" ht="12.6" customHeight="1" x14ac:dyDescent="0.2">
      <c r="A396" s="55"/>
      <c r="B396" s="64"/>
      <c r="D396" s="58" t="s">
        <v>107</v>
      </c>
      <c r="E396" s="56"/>
      <c r="F396" s="56">
        <v>40098.19247337601</v>
      </c>
      <c r="G396" s="56"/>
      <c r="H396" s="56"/>
      <c r="I396" s="56"/>
      <c r="J396" s="56"/>
      <c r="K396" s="56"/>
      <c r="L396" s="11">
        <f t="shared" si="41"/>
        <v>41060.549092737034</v>
      </c>
      <c r="M396" s="56"/>
      <c r="N396" s="11">
        <f t="shared" si="42"/>
        <v>42046.002270962723</v>
      </c>
      <c r="O396" s="56"/>
      <c r="P396" s="11"/>
      <c r="Q396" s="56"/>
      <c r="R396" s="11"/>
      <c r="T396" s="51"/>
    </row>
    <row r="397" spans="1:21" ht="12.75" customHeight="1" x14ac:dyDescent="0.2">
      <c r="A397" s="55"/>
      <c r="C397" s="54"/>
      <c r="D397" s="65" t="s">
        <v>132</v>
      </c>
      <c r="E397" s="66">
        <f>SUM(E376:E396)</f>
        <v>9</v>
      </c>
      <c r="G397" s="66">
        <f>SUM(G376:G396)</f>
        <v>0</v>
      </c>
      <c r="H397" s="56"/>
      <c r="I397" s="66">
        <f>SUM(I376:I396)</f>
        <v>0</v>
      </c>
      <c r="J397" s="56"/>
      <c r="K397" s="66">
        <f>SUM(K376:K396)</f>
        <v>0</v>
      </c>
      <c r="M397" s="66">
        <f>SUM(M376:M396)</f>
        <v>0</v>
      </c>
      <c r="O397" s="66">
        <f>SUM(O376:O396)</f>
        <v>0</v>
      </c>
      <c r="Q397" s="66">
        <f>SUM(Q376:Q396)</f>
        <v>0</v>
      </c>
      <c r="T397" s="51"/>
    </row>
    <row r="398" spans="1:21" ht="12.75" customHeight="1" x14ac:dyDescent="0.2">
      <c r="A398" s="55"/>
      <c r="C398" s="54"/>
      <c r="D398" s="63"/>
      <c r="H398" s="56"/>
      <c r="J398" s="56"/>
      <c r="T398" s="51"/>
    </row>
    <row r="399" spans="1:21" ht="12.75" customHeight="1" x14ac:dyDescent="0.2">
      <c r="A399" s="55"/>
      <c r="C399" s="54"/>
      <c r="D399" s="54" t="s">
        <v>16</v>
      </c>
      <c r="H399" s="56"/>
      <c r="J399" s="56"/>
      <c r="T399" s="51"/>
    </row>
    <row r="400" spans="1:21" ht="12.75" customHeight="1" x14ac:dyDescent="0.2">
      <c r="A400" s="55"/>
      <c r="C400" s="54"/>
      <c r="D400" s="54" t="s">
        <v>133</v>
      </c>
      <c r="H400" s="56"/>
      <c r="J400" s="56"/>
      <c r="T400" s="51"/>
    </row>
    <row r="401" spans="1:20" ht="12.75" customHeight="1" x14ac:dyDescent="0.2">
      <c r="A401" s="55"/>
      <c r="B401" s="57">
        <v>11</v>
      </c>
      <c r="C401" s="54"/>
      <c r="D401" s="54" t="s">
        <v>271</v>
      </c>
      <c r="E401" s="56">
        <v>5</v>
      </c>
      <c r="F401" s="56">
        <v>264265.91172227607</v>
      </c>
      <c r="H401" s="56"/>
      <c r="J401" s="56"/>
      <c r="L401" s="56">
        <f t="shared" ref="L401" si="43">F401*(1+$S$8)</f>
        <v>270608.29360361071</v>
      </c>
      <c r="N401" s="56">
        <f t="shared" ref="N401" si="44">L401*(1+$S$8)</f>
        <v>277102.89265009738</v>
      </c>
      <c r="T401" s="51"/>
    </row>
    <row r="402" spans="1:20" ht="12.75" customHeight="1" x14ac:dyDescent="0.2">
      <c r="A402" s="55"/>
      <c r="B402" s="57">
        <v>12</v>
      </c>
      <c r="C402" s="54"/>
      <c r="D402" s="54" t="s">
        <v>134</v>
      </c>
      <c r="E402" s="56">
        <v>6</v>
      </c>
      <c r="H402" s="56"/>
      <c r="J402" s="56"/>
      <c r="T402" s="51"/>
    </row>
    <row r="403" spans="1:20" ht="12.75" customHeight="1" x14ac:dyDescent="0.2">
      <c r="A403" s="55"/>
      <c r="C403" s="54"/>
      <c r="D403" s="54" t="s">
        <v>136</v>
      </c>
      <c r="F403" s="56">
        <v>251311.61658834547</v>
      </c>
      <c r="H403" s="56"/>
      <c r="J403" s="56"/>
      <c r="L403" s="56">
        <f t="shared" ref="L403:L405" si="45">F403*(1+$S$8)</f>
        <v>257343.09538646575</v>
      </c>
      <c r="N403" s="56">
        <f t="shared" ref="N403:N405" si="46">L403*(1+$S$8)</f>
        <v>263519.32967574091</v>
      </c>
      <c r="T403" s="51"/>
    </row>
    <row r="404" spans="1:20" ht="12.75" customHeight="1" x14ac:dyDescent="0.2">
      <c r="A404" s="55"/>
      <c r="C404" s="54"/>
      <c r="D404" s="54" t="s">
        <v>137</v>
      </c>
      <c r="F404" s="56">
        <v>231910.93606586754</v>
      </c>
      <c r="H404" s="56"/>
      <c r="J404" s="56"/>
      <c r="L404" s="56">
        <f t="shared" si="45"/>
        <v>237476.79853144838</v>
      </c>
      <c r="N404" s="56">
        <f t="shared" si="46"/>
        <v>243176.24169620316</v>
      </c>
      <c r="T404" s="51"/>
    </row>
    <row r="405" spans="1:20" ht="12.75" customHeight="1" x14ac:dyDescent="0.2">
      <c r="A405" s="55"/>
      <c r="C405" s="54"/>
      <c r="D405" s="54" t="s">
        <v>138</v>
      </c>
      <c r="F405" s="56">
        <v>218965.18598149737</v>
      </c>
      <c r="H405" s="56"/>
      <c r="J405" s="56"/>
      <c r="L405" s="56">
        <f t="shared" si="45"/>
        <v>224220.35044505331</v>
      </c>
      <c r="N405" s="56">
        <f t="shared" si="46"/>
        <v>229601.63885573458</v>
      </c>
      <c r="T405" s="51"/>
    </row>
    <row r="406" spans="1:20" ht="12.75" customHeight="1" x14ac:dyDescent="0.2">
      <c r="A406" s="55"/>
      <c r="C406" s="54"/>
      <c r="D406" s="65" t="s">
        <v>132</v>
      </c>
      <c r="E406" s="66">
        <f>SUM(E401:E405)</f>
        <v>11</v>
      </c>
      <c r="G406" s="66">
        <f>SUM(G401:G405)</f>
        <v>0</v>
      </c>
      <c r="H406" s="56"/>
      <c r="I406" s="66">
        <f>SUM(I401:I405)</f>
        <v>0</v>
      </c>
      <c r="J406" s="56"/>
      <c r="K406" s="66">
        <f>SUM(K401:K405)</f>
        <v>0</v>
      </c>
      <c r="M406" s="66">
        <f>SUM(M401:M405)</f>
        <v>0</v>
      </c>
      <c r="O406" s="66">
        <f>SUM(O401:O405)</f>
        <v>0</v>
      </c>
      <c r="Q406" s="66">
        <f>SUM(Q401:Q405)</f>
        <v>0</v>
      </c>
      <c r="T406" s="51"/>
    </row>
    <row r="407" spans="1:20" ht="12.75" customHeight="1" x14ac:dyDescent="0.2">
      <c r="A407" s="55"/>
      <c r="C407" s="54"/>
      <c r="D407" s="54"/>
      <c r="H407" s="56"/>
      <c r="J407" s="56"/>
      <c r="T407" s="51"/>
    </row>
    <row r="408" spans="1:20" ht="12.75" customHeight="1" x14ac:dyDescent="0.2">
      <c r="A408" s="55"/>
      <c r="C408" s="54"/>
      <c r="D408" s="71" t="s">
        <v>272</v>
      </c>
      <c r="H408" s="56"/>
      <c r="J408" s="56"/>
      <c r="T408" s="51"/>
    </row>
    <row r="409" spans="1:20" ht="12.75" customHeight="1" x14ac:dyDescent="0.2">
      <c r="A409" s="55"/>
      <c r="C409" s="54"/>
      <c r="D409" s="71"/>
      <c r="H409" s="56"/>
      <c r="J409" s="56"/>
      <c r="T409" s="51"/>
    </row>
    <row r="410" spans="1:20" ht="12.75" customHeight="1" x14ac:dyDescent="0.2">
      <c r="A410" s="55"/>
      <c r="C410" s="54"/>
      <c r="D410" s="54" t="s">
        <v>16</v>
      </c>
      <c r="H410" s="56"/>
      <c r="J410" s="56"/>
      <c r="T410" s="51"/>
    </row>
    <row r="411" spans="1:20" ht="12.75" customHeight="1" x14ac:dyDescent="0.2">
      <c r="A411" s="55"/>
      <c r="C411" s="54"/>
      <c r="D411" s="54" t="s">
        <v>17</v>
      </c>
      <c r="E411" s="85"/>
      <c r="H411" s="56"/>
      <c r="J411" s="56"/>
      <c r="T411" s="51"/>
    </row>
    <row r="412" spans="1:20" ht="12.75" customHeight="1" x14ac:dyDescent="0.2">
      <c r="A412" s="55"/>
      <c r="B412" s="57">
        <v>13</v>
      </c>
      <c r="C412" s="54"/>
      <c r="D412" s="54" t="s">
        <v>273</v>
      </c>
      <c r="E412" s="72">
        <v>1</v>
      </c>
      <c r="F412" s="56">
        <v>392879.16166938638</v>
      </c>
      <c r="H412" s="56"/>
      <c r="J412" s="56"/>
      <c r="L412" s="56">
        <f t="shared" ref="L412:L414" si="47">F412*(1+$S$8)</f>
        <v>402308.26154945168</v>
      </c>
      <c r="N412" s="56">
        <f t="shared" ref="N412:N414" si="48">L412*(1+$S$8)</f>
        <v>411963.65982663853</v>
      </c>
      <c r="T412" s="51"/>
    </row>
    <row r="413" spans="1:20" ht="12.75" customHeight="1" x14ac:dyDescent="0.2">
      <c r="A413" s="55"/>
      <c r="B413" s="57">
        <v>14</v>
      </c>
      <c r="C413" s="54"/>
      <c r="D413" s="54" t="s">
        <v>165</v>
      </c>
      <c r="E413" s="72">
        <v>6</v>
      </c>
      <c r="F413" s="56">
        <v>81231.609681734408</v>
      </c>
      <c r="H413" s="56"/>
      <c r="J413" s="56"/>
      <c r="L413" s="56">
        <f t="shared" si="47"/>
        <v>83181.168314096038</v>
      </c>
      <c r="N413" s="56">
        <f t="shared" si="48"/>
        <v>85177.516353634346</v>
      </c>
      <c r="T413" s="51"/>
    </row>
    <row r="414" spans="1:20" ht="12.75" customHeight="1" x14ac:dyDescent="0.2">
      <c r="A414" s="55"/>
      <c r="B414" s="57">
        <v>15</v>
      </c>
      <c r="C414" s="54"/>
      <c r="D414" s="54" t="s">
        <v>168</v>
      </c>
      <c r="E414" s="56">
        <v>4</v>
      </c>
      <c r="F414" s="56">
        <v>54876.665721888014</v>
      </c>
      <c r="H414" s="56"/>
      <c r="J414" s="56"/>
      <c r="L414" s="56">
        <f t="shared" si="47"/>
        <v>56193.705699213329</v>
      </c>
      <c r="N414" s="56">
        <f t="shared" si="48"/>
        <v>57542.354635994452</v>
      </c>
      <c r="T414" s="51"/>
    </row>
    <row r="415" spans="1:20" ht="12.75" customHeight="1" x14ac:dyDescent="0.2">
      <c r="A415" s="55"/>
      <c r="C415" s="54"/>
      <c r="D415" s="65" t="s">
        <v>132</v>
      </c>
      <c r="E415" s="66">
        <f>SUM(E412:E414)</f>
        <v>11</v>
      </c>
      <c r="G415" s="66">
        <f>SUM(G412:G414)</f>
        <v>0</v>
      </c>
      <c r="H415" s="56"/>
      <c r="I415" s="66">
        <f>SUM(I412:I414)</f>
        <v>0</v>
      </c>
      <c r="J415" s="56"/>
      <c r="K415" s="66">
        <f>SUM(K412:K414)</f>
        <v>0</v>
      </c>
      <c r="M415" s="66">
        <f>SUM(M412:M414)</f>
        <v>0</v>
      </c>
      <c r="O415" s="66">
        <f>SUM(O412:O414)</f>
        <v>0</v>
      </c>
      <c r="Q415" s="66">
        <f>SUM(Q412:Q414)</f>
        <v>0</v>
      </c>
      <c r="T415" s="51"/>
    </row>
    <row r="416" spans="1:20" ht="12.75" customHeight="1" x14ac:dyDescent="0.2">
      <c r="A416" s="55"/>
      <c r="C416" s="54"/>
      <c r="D416" s="63"/>
      <c r="H416" s="56"/>
      <c r="J416" s="56"/>
      <c r="T416" s="51"/>
    </row>
    <row r="417" spans="1:20" ht="12.75" customHeight="1" x14ac:dyDescent="0.2">
      <c r="A417" s="55"/>
      <c r="C417" s="54"/>
      <c r="D417" s="54" t="s">
        <v>16</v>
      </c>
      <c r="H417" s="56"/>
      <c r="J417" s="56"/>
      <c r="T417" s="51"/>
    </row>
    <row r="418" spans="1:20" ht="12.75" customHeight="1" x14ac:dyDescent="0.2">
      <c r="A418" s="55"/>
      <c r="C418" s="54"/>
      <c r="D418" s="54" t="s">
        <v>133</v>
      </c>
      <c r="H418" s="56"/>
      <c r="J418" s="56"/>
      <c r="T418" s="51"/>
    </row>
    <row r="419" spans="1:20" ht="12.75" customHeight="1" x14ac:dyDescent="0.2">
      <c r="A419" s="55"/>
      <c r="B419" s="57">
        <v>16</v>
      </c>
      <c r="C419" s="54"/>
      <c r="D419" s="54" t="s">
        <v>134</v>
      </c>
      <c r="E419" s="56">
        <v>24</v>
      </c>
      <c r="F419" s="73"/>
      <c r="H419" s="56"/>
      <c r="J419" s="56"/>
      <c r="T419" s="51"/>
    </row>
    <row r="420" spans="1:20" ht="12.75" customHeight="1" x14ac:dyDescent="0.2">
      <c r="A420" s="55"/>
      <c r="C420" s="54"/>
      <c r="D420" s="54" t="s">
        <v>141</v>
      </c>
      <c r="F420" s="56">
        <v>245439.53787121558</v>
      </c>
      <c r="H420" s="86"/>
      <c r="J420" s="56"/>
      <c r="L420" s="56">
        <f t="shared" ref="L420:L425" si="49">F420*(1+$S$8)</f>
        <v>251330.08678012475</v>
      </c>
      <c r="N420" s="56">
        <f t="shared" ref="N420:N425" si="50">L420*(1+$S$8)</f>
        <v>257362.00886284775</v>
      </c>
      <c r="T420" s="51"/>
    </row>
    <row r="421" spans="1:20" ht="12.75" customHeight="1" x14ac:dyDescent="0.2">
      <c r="A421" s="55"/>
      <c r="C421" s="54"/>
      <c r="D421" s="54" t="s">
        <v>144</v>
      </c>
      <c r="F421" s="56">
        <v>231909.22705595542</v>
      </c>
      <c r="H421" s="86"/>
      <c r="J421" s="56"/>
      <c r="L421" s="56">
        <f t="shared" si="49"/>
        <v>237475.04850529836</v>
      </c>
      <c r="N421" s="56">
        <f t="shared" si="50"/>
        <v>243174.44966942552</v>
      </c>
      <c r="T421" s="51"/>
    </row>
    <row r="422" spans="1:20" ht="12.75" customHeight="1" x14ac:dyDescent="0.2">
      <c r="A422" s="55"/>
      <c r="C422" s="54"/>
      <c r="D422" s="54" t="s">
        <v>146</v>
      </c>
      <c r="F422" s="56">
        <v>218965.18598149737</v>
      </c>
      <c r="H422" s="86"/>
      <c r="J422" s="56"/>
      <c r="L422" s="56">
        <f t="shared" si="49"/>
        <v>224220.35044505331</v>
      </c>
      <c r="N422" s="56">
        <f t="shared" si="50"/>
        <v>229601.63885573458</v>
      </c>
      <c r="T422" s="51"/>
    </row>
    <row r="423" spans="1:20" ht="12.75" customHeight="1" x14ac:dyDescent="0.2">
      <c r="A423" s="55"/>
      <c r="C423" s="54"/>
      <c r="D423" s="54" t="s">
        <v>140</v>
      </c>
      <c r="F423" s="56">
        <v>150661.18682347459</v>
      </c>
      <c r="H423" s="86"/>
      <c r="J423" s="56"/>
      <c r="L423" s="56">
        <f t="shared" si="49"/>
        <v>154277.05530723798</v>
      </c>
      <c r="N423" s="56">
        <f t="shared" si="50"/>
        <v>157979.7046346117</v>
      </c>
      <c r="T423" s="51"/>
    </row>
    <row r="424" spans="1:20" ht="12.75" customHeight="1" x14ac:dyDescent="0.2">
      <c r="A424" s="55"/>
      <c r="B424" s="57">
        <v>17</v>
      </c>
      <c r="C424" s="54"/>
      <c r="D424" s="54" t="s">
        <v>162</v>
      </c>
      <c r="E424" s="56">
        <v>6</v>
      </c>
      <c r="F424" s="56">
        <v>151797.67841503976</v>
      </c>
      <c r="H424" s="86"/>
      <c r="J424" s="56"/>
      <c r="L424" s="56">
        <f t="shared" si="49"/>
        <v>155440.82269700072</v>
      </c>
      <c r="N424" s="56">
        <f t="shared" si="50"/>
        <v>159171.40244172874</v>
      </c>
      <c r="T424" s="51"/>
    </row>
    <row r="425" spans="1:20" ht="12.75" customHeight="1" x14ac:dyDescent="0.2">
      <c r="A425" s="55"/>
      <c r="B425" s="57">
        <v>18</v>
      </c>
      <c r="C425" s="54"/>
      <c r="D425" s="54" t="s">
        <v>167</v>
      </c>
      <c r="E425" s="56">
        <v>4</v>
      </c>
      <c r="F425" s="56">
        <v>59215.484445325637</v>
      </c>
      <c r="H425" s="86"/>
      <c r="J425" s="56"/>
      <c r="L425" s="56">
        <f t="shared" si="49"/>
        <v>60636.656072013451</v>
      </c>
      <c r="N425" s="56">
        <f t="shared" si="50"/>
        <v>62091.935817741774</v>
      </c>
      <c r="T425" s="51"/>
    </row>
    <row r="426" spans="1:20" ht="12.75" customHeight="1" x14ac:dyDescent="0.2">
      <c r="A426" s="55"/>
      <c r="C426" s="54"/>
      <c r="D426" s="65" t="s">
        <v>132</v>
      </c>
      <c r="E426" s="66">
        <f>SUM(E419:E425)</f>
        <v>34</v>
      </c>
      <c r="G426" s="66">
        <f>SUM(G419:G425)</f>
        <v>0</v>
      </c>
      <c r="H426" s="56"/>
      <c r="I426" s="66">
        <f>SUM(I419:I425)</f>
        <v>0</v>
      </c>
      <c r="J426" s="56"/>
      <c r="K426" s="66">
        <f>SUM(K419:K425)</f>
        <v>0</v>
      </c>
      <c r="M426" s="66">
        <f>SUM(M419:M425)</f>
        <v>0</v>
      </c>
      <c r="O426" s="66">
        <f>SUM(O419:O425)</f>
        <v>0</v>
      </c>
      <c r="Q426" s="66">
        <f>SUM(Q419:Q425)</f>
        <v>0</v>
      </c>
      <c r="T426" s="51"/>
    </row>
    <row r="427" spans="1:20" ht="12.75" customHeight="1" x14ac:dyDescent="0.2">
      <c r="A427" s="55"/>
      <c r="C427" s="54"/>
      <c r="D427" s="54"/>
      <c r="H427" s="56"/>
      <c r="J427" s="56"/>
      <c r="T427" s="51"/>
    </row>
    <row r="428" spans="1:20" ht="12.75" customHeight="1" x14ac:dyDescent="0.2">
      <c r="A428" s="55"/>
      <c r="C428" s="54"/>
      <c r="D428" s="71" t="s">
        <v>278</v>
      </c>
      <c r="H428" s="56"/>
      <c r="J428" s="56"/>
      <c r="T428" s="51"/>
    </row>
    <row r="429" spans="1:20" ht="12.75" customHeight="1" x14ac:dyDescent="0.2">
      <c r="A429" s="55"/>
      <c r="C429" s="54"/>
      <c r="D429" s="71"/>
      <c r="H429" s="56"/>
      <c r="J429" s="56"/>
      <c r="T429" s="51"/>
    </row>
    <row r="430" spans="1:20" ht="12.75" customHeight="1" x14ac:dyDescent="0.2">
      <c r="A430" s="55"/>
      <c r="C430" s="54"/>
      <c r="D430" s="54" t="s">
        <v>16</v>
      </c>
      <c r="H430" s="56"/>
      <c r="J430" s="56"/>
      <c r="T430" s="51"/>
    </row>
    <row r="431" spans="1:20" ht="12.75" customHeight="1" x14ac:dyDescent="0.2">
      <c r="A431" s="55"/>
      <c r="C431" s="54"/>
      <c r="D431" s="54" t="s">
        <v>17</v>
      </c>
      <c r="H431" s="56"/>
      <c r="J431" s="56"/>
      <c r="T431" s="51"/>
    </row>
    <row r="432" spans="1:20" customFormat="1" ht="12.75" customHeight="1" x14ac:dyDescent="0.25">
      <c r="A432" s="49"/>
      <c r="B432" s="57">
        <v>19</v>
      </c>
      <c r="C432" s="60"/>
      <c r="D432" s="54" t="s">
        <v>43</v>
      </c>
      <c r="E432" s="48">
        <v>17</v>
      </c>
      <c r="F432" s="61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34"/>
    </row>
    <row r="433" spans="1:21" customFormat="1" ht="12.75" customHeight="1" x14ac:dyDescent="0.25">
      <c r="A433" s="49"/>
      <c r="B433" s="29"/>
      <c r="C433" s="60"/>
      <c r="D433" s="54" t="s">
        <v>279</v>
      </c>
      <c r="E433" s="48"/>
      <c r="F433" s="62">
        <v>213927.65467287469</v>
      </c>
      <c r="G433" s="48"/>
      <c r="H433" s="48"/>
      <c r="I433" s="48"/>
      <c r="J433" s="62"/>
      <c r="K433" s="48"/>
      <c r="L433" s="48">
        <f t="shared" ref="L433:L439" si="51">F433*(1+$S$8)</f>
        <v>219061.91838502369</v>
      </c>
      <c r="M433" s="48"/>
      <c r="N433" s="48">
        <f t="shared" ref="N433:N439" si="52">L433*(1+$S$8)</f>
        <v>224319.40442626426</v>
      </c>
      <c r="O433" s="48"/>
      <c r="P433" s="48"/>
      <c r="Q433" s="48"/>
      <c r="R433" s="48"/>
      <c r="S433" s="34"/>
      <c r="U433" s="56"/>
    </row>
    <row r="434" spans="1:21" customFormat="1" ht="12.75" customHeight="1" x14ac:dyDescent="0.25">
      <c r="A434" s="49"/>
      <c r="B434" s="29"/>
      <c r="C434" s="60"/>
      <c r="D434" s="54" t="s">
        <v>280</v>
      </c>
      <c r="E434" s="48"/>
      <c r="F434" s="62">
        <v>186892.16636934137</v>
      </c>
      <c r="G434" s="48"/>
      <c r="H434" s="48"/>
      <c r="I434" s="48"/>
      <c r="J434" s="62"/>
      <c r="K434" s="48"/>
      <c r="L434" s="48">
        <f t="shared" si="51"/>
        <v>191377.57836220556</v>
      </c>
      <c r="M434" s="48"/>
      <c r="N434" s="48">
        <f t="shared" si="52"/>
        <v>195970.64024289849</v>
      </c>
      <c r="O434" s="48"/>
      <c r="P434" s="48"/>
      <c r="Q434" s="48"/>
      <c r="R434" s="48"/>
      <c r="S434" s="34"/>
    </row>
    <row r="435" spans="1:21" customFormat="1" ht="12.75" customHeight="1" x14ac:dyDescent="0.25">
      <c r="A435" s="49"/>
      <c r="B435" s="29"/>
      <c r="C435" s="60"/>
      <c r="D435" s="54" t="s">
        <v>44</v>
      </c>
      <c r="E435" s="48"/>
      <c r="F435" s="62">
        <v>172738.17686834506</v>
      </c>
      <c r="G435" s="48"/>
      <c r="H435" s="48"/>
      <c r="I435" s="48"/>
      <c r="J435" s="62"/>
      <c r="K435" s="48"/>
      <c r="L435" s="48">
        <f t="shared" si="51"/>
        <v>176883.89311318536</v>
      </c>
      <c r="M435" s="48"/>
      <c r="N435" s="48">
        <f t="shared" si="52"/>
        <v>181129.10654790181</v>
      </c>
      <c r="O435" s="48"/>
      <c r="P435" s="48"/>
      <c r="Q435" s="48"/>
      <c r="R435" s="48"/>
      <c r="S435" s="34"/>
      <c r="U435" s="56"/>
    </row>
    <row r="436" spans="1:21" customFormat="1" ht="12.75" customHeight="1" x14ac:dyDescent="0.25">
      <c r="A436" s="49"/>
      <c r="B436" s="29"/>
      <c r="C436" s="60"/>
      <c r="D436" s="54" t="s">
        <v>45</v>
      </c>
      <c r="E436" s="48"/>
      <c r="F436" s="62">
        <v>140094.37853678671</v>
      </c>
      <c r="G436" s="48"/>
      <c r="H436" s="48"/>
      <c r="I436" s="48"/>
      <c r="J436" s="62"/>
      <c r="K436" s="48"/>
      <c r="L436" s="48">
        <f t="shared" si="51"/>
        <v>143456.64362166959</v>
      </c>
      <c r="M436" s="48"/>
      <c r="N436" s="48">
        <f t="shared" si="52"/>
        <v>146899.60306858967</v>
      </c>
      <c r="O436" s="48"/>
      <c r="P436" s="48"/>
      <c r="Q436" s="48"/>
      <c r="R436" s="48"/>
      <c r="S436" s="34"/>
      <c r="U436" s="56"/>
    </row>
    <row r="437" spans="1:21" customFormat="1" ht="12.75" customHeight="1" x14ac:dyDescent="0.25">
      <c r="A437" s="49"/>
      <c r="B437" s="29"/>
      <c r="C437" s="60"/>
      <c r="D437" s="54" t="s">
        <v>46</v>
      </c>
      <c r="E437" s="48"/>
      <c r="F437" s="62">
        <v>126956.20721017434</v>
      </c>
      <c r="G437" s="48"/>
      <c r="H437" s="48"/>
      <c r="I437" s="48"/>
      <c r="J437" s="62"/>
      <c r="K437" s="48"/>
      <c r="L437" s="48">
        <f t="shared" si="51"/>
        <v>130003.15618321853</v>
      </c>
      <c r="M437" s="48"/>
      <c r="N437" s="48">
        <f t="shared" si="52"/>
        <v>133123.23193161577</v>
      </c>
      <c r="O437" s="48"/>
      <c r="P437" s="48"/>
      <c r="Q437" s="48"/>
      <c r="R437" s="48"/>
      <c r="S437" s="34"/>
      <c r="U437" s="56"/>
    </row>
    <row r="438" spans="1:21" customFormat="1" ht="12.75" customHeight="1" x14ac:dyDescent="0.25">
      <c r="A438" s="49"/>
      <c r="B438" s="29"/>
      <c r="C438" s="60"/>
      <c r="D438" s="54" t="s">
        <v>48</v>
      </c>
      <c r="E438" s="48"/>
      <c r="F438" s="62">
        <v>118680</v>
      </c>
      <c r="G438" s="48"/>
      <c r="H438" s="48"/>
      <c r="I438" s="48"/>
      <c r="J438" s="62"/>
      <c r="K438" s="48"/>
      <c r="L438" s="48">
        <f>F438*(1+$S$8)</f>
        <v>121528.32000000001</v>
      </c>
      <c r="M438" s="48"/>
      <c r="N438" s="48">
        <f>L438*(1+$S$8)</f>
        <v>124444.99968000001</v>
      </c>
      <c r="O438" s="48"/>
      <c r="P438" s="48"/>
      <c r="Q438" s="48"/>
      <c r="R438" s="48"/>
      <c r="S438" s="34"/>
    </row>
    <row r="439" spans="1:21" customFormat="1" ht="12.75" customHeight="1" x14ac:dyDescent="0.25">
      <c r="A439" s="49"/>
      <c r="B439" s="29"/>
      <c r="C439" s="60"/>
      <c r="D439" s="54" t="s">
        <v>47</v>
      </c>
      <c r="E439" s="48"/>
      <c r="F439" s="62">
        <v>109535.92073693877</v>
      </c>
      <c r="G439" s="48"/>
      <c r="H439" s="48"/>
      <c r="I439" s="48"/>
      <c r="J439" s="62"/>
      <c r="K439" s="48"/>
      <c r="L439" s="48">
        <f t="shared" si="51"/>
        <v>112164.78283462531</v>
      </c>
      <c r="M439" s="48"/>
      <c r="N439" s="48">
        <f t="shared" si="52"/>
        <v>114856.73762265632</v>
      </c>
      <c r="O439" s="48"/>
      <c r="P439" s="48"/>
      <c r="Q439" s="48"/>
      <c r="R439" s="48"/>
      <c r="S439" s="34"/>
    </row>
    <row r="440" spans="1:21" s="10" customFormat="1" ht="12.75" customHeight="1" x14ac:dyDescent="0.2">
      <c r="A440" s="9"/>
      <c r="B440" s="27">
        <v>20</v>
      </c>
      <c r="D440" s="54" t="s">
        <v>98</v>
      </c>
      <c r="E440" s="11">
        <v>2</v>
      </c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T440" s="51"/>
    </row>
    <row r="441" spans="1:21" s="10" customFormat="1" ht="12.75" customHeight="1" x14ac:dyDescent="0.2">
      <c r="A441" s="9"/>
      <c r="B441" s="27"/>
      <c r="D441" s="54" t="s">
        <v>99</v>
      </c>
      <c r="E441" s="11"/>
      <c r="F441" s="11">
        <v>69436.87604040961</v>
      </c>
      <c r="G441" s="11"/>
      <c r="H441" s="11"/>
      <c r="I441" s="11"/>
      <c r="J441" s="11"/>
      <c r="K441" s="11"/>
      <c r="L441" s="11">
        <f t="shared" ref="L441:L449" si="53">F441*(1+$S$8)</f>
        <v>71103.361065379446</v>
      </c>
      <c r="M441" s="11"/>
      <c r="N441" s="11">
        <f t="shared" ref="N441:N449" si="54">L441*(1+$S$8)</f>
        <v>72809.841730948552</v>
      </c>
      <c r="O441" s="11"/>
      <c r="P441" s="11"/>
      <c r="Q441" s="11"/>
      <c r="R441" s="11"/>
      <c r="S441" s="11"/>
      <c r="T441" s="51"/>
      <c r="U441" s="9"/>
    </row>
    <row r="442" spans="1:21" s="10" customFormat="1" ht="12.75" customHeight="1" x14ac:dyDescent="0.2">
      <c r="A442" s="9"/>
      <c r="B442" s="28"/>
      <c r="D442" s="54" t="s">
        <v>100</v>
      </c>
      <c r="E442" s="11"/>
      <c r="F442" s="11">
        <v>69436.87604040961</v>
      </c>
      <c r="G442" s="56"/>
      <c r="H442" s="86"/>
      <c r="I442" s="11"/>
      <c r="J442" s="11"/>
      <c r="K442" s="11"/>
      <c r="L442" s="11">
        <f t="shared" si="53"/>
        <v>71103.361065379446</v>
      </c>
      <c r="M442" s="11"/>
      <c r="N442" s="11">
        <f t="shared" si="54"/>
        <v>72809.841730948552</v>
      </c>
      <c r="O442" s="11"/>
      <c r="P442" s="11"/>
      <c r="Q442" s="11"/>
      <c r="R442" s="11"/>
      <c r="S442" s="9"/>
      <c r="T442" s="51"/>
    </row>
    <row r="443" spans="1:21" s="10" customFormat="1" ht="12.75" customHeight="1" x14ac:dyDescent="0.2">
      <c r="A443" s="9"/>
      <c r="B443" s="28"/>
      <c r="D443" s="54" t="s">
        <v>101</v>
      </c>
      <c r="E443" s="11"/>
      <c r="F443" s="11">
        <v>64198.565720640006</v>
      </c>
      <c r="G443" s="56"/>
      <c r="H443" s="86"/>
      <c r="I443" s="11"/>
      <c r="J443" s="11"/>
      <c r="K443" s="11"/>
      <c r="L443" s="11">
        <f t="shared" si="53"/>
        <v>65739.331297935365</v>
      </c>
      <c r="M443" s="11"/>
      <c r="N443" s="11">
        <f t="shared" si="54"/>
        <v>67317.075249085814</v>
      </c>
      <c r="O443" s="11"/>
      <c r="P443" s="11"/>
      <c r="Q443" s="11"/>
      <c r="R443" s="11"/>
      <c r="S443" s="9"/>
      <c r="T443" s="51"/>
    </row>
    <row r="444" spans="1:21" s="10" customFormat="1" ht="12.75" customHeight="1" x14ac:dyDescent="0.2">
      <c r="A444" s="9"/>
      <c r="B444" s="28"/>
      <c r="D444" s="54" t="s">
        <v>102</v>
      </c>
      <c r="E444" s="11"/>
      <c r="F444" s="11">
        <v>61729.39011600001</v>
      </c>
      <c r="G444" s="11"/>
      <c r="H444" s="11"/>
      <c r="I444" s="11"/>
      <c r="J444" s="11"/>
      <c r="K444" s="11"/>
      <c r="L444" s="11">
        <f t="shared" si="53"/>
        <v>63210.895478784012</v>
      </c>
      <c r="M444" s="11"/>
      <c r="N444" s="11">
        <f t="shared" si="54"/>
        <v>64727.956970274827</v>
      </c>
      <c r="O444" s="11"/>
      <c r="P444" s="11"/>
      <c r="Q444" s="11"/>
      <c r="R444" s="11"/>
      <c r="S444" s="9"/>
      <c r="T444" s="51"/>
    </row>
    <row r="445" spans="1:21" s="54" customFormat="1" ht="12.75" customHeight="1" x14ac:dyDescent="0.2">
      <c r="A445" s="55"/>
      <c r="B445" s="64"/>
      <c r="D445" s="54" t="s">
        <v>103</v>
      </c>
      <c r="E445" s="56"/>
      <c r="F445" s="56">
        <v>61729.39011600001</v>
      </c>
      <c r="G445" s="56"/>
      <c r="H445" s="86"/>
      <c r="I445" s="56"/>
      <c r="J445" s="56"/>
      <c r="K445" s="56"/>
      <c r="L445" s="11">
        <f t="shared" si="53"/>
        <v>63210.895478784012</v>
      </c>
      <c r="M445" s="56"/>
      <c r="N445" s="11">
        <f t="shared" si="54"/>
        <v>64727.956970274827</v>
      </c>
      <c r="O445" s="56"/>
      <c r="P445" s="11"/>
      <c r="Q445" s="56"/>
      <c r="R445" s="11"/>
      <c r="T445" s="51"/>
    </row>
    <row r="446" spans="1:21" s="10" customFormat="1" ht="12.75" customHeight="1" x14ac:dyDescent="0.2">
      <c r="A446" s="9"/>
      <c r="B446" s="28"/>
      <c r="D446" s="54" t="s">
        <v>104</v>
      </c>
      <c r="E446" s="11"/>
      <c r="F446" s="11">
        <v>54876.665721888014</v>
      </c>
      <c r="G446" s="56"/>
      <c r="H446" s="86"/>
      <c r="I446" s="11"/>
      <c r="J446" s="11"/>
      <c r="K446" s="11"/>
      <c r="L446" s="11">
        <f t="shared" si="53"/>
        <v>56193.705699213329</v>
      </c>
      <c r="M446" s="11"/>
      <c r="N446" s="11">
        <f t="shared" si="54"/>
        <v>57542.354635994452</v>
      </c>
      <c r="O446" s="11"/>
      <c r="P446" s="11"/>
      <c r="Q446" s="11"/>
      <c r="R446" s="11"/>
      <c r="S446" s="9"/>
      <c r="T446" s="51"/>
    </row>
    <row r="447" spans="1:21" s="54" customFormat="1" ht="12.75" customHeight="1" x14ac:dyDescent="0.2">
      <c r="A447" s="55"/>
      <c r="B447" s="64"/>
      <c r="D447" s="54" t="s">
        <v>105</v>
      </c>
      <c r="E447" s="56"/>
      <c r="F447" s="56">
        <v>54876.665721888014</v>
      </c>
      <c r="G447" s="56"/>
      <c r="H447" s="86"/>
      <c r="I447" s="56"/>
      <c r="J447" s="56"/>
      <c r="K447" s="56"/>
      <c r="L447" s="11">
        <f t="shared" si="53"/>
        <v>56193.705699213329</v>
      </c>
      <c r="M447" s="56"/>
      <c r="N447" s="11">
        <f t="shared" si="54"/>
        <v>57542.354635994452</v>
      </c>
      <c r="O447" s="56"/>
      <c r="P447" s="11"/>
      <c r="Q447" s="56"/>
      <c r="R447" s="11"/>
      <c r="T447" s="51"/>
    </row>
    <row r="448" spans="1:21" s="10" customFormat="1" ht="12.75" customHeight="1" x14ac:dyDescent="0.2">
      <c r="A448" s="9"/>
      <c r="B448" s="28"/>
      <c r="D448" s="54" t="s">
        <v>106</v>
      </c>
      <c r="E448" s="11"/>
      <c r="F448" s="11">
        <v>48784.813217798408</v>
      </c>
      <c r="G448" s="56"/>
      <c r="H448" s="86"/>
      <c r="I448" s="11"/>
      <c r="J448" s="11"/>
      <c r="K448" s="11"/>
      <c r="L448" s="11">
        <f t="shared" si="53"/>
        <v>49955.64873502557</v>
      </c>
      <c r="M448" s="11"/>
      <c r="N448" s="11">
        <f t="shared" si="54"/>
        <v>51154.584304666183</v>
      </c>
      <c r="O448" s="11"/>
      <c r="P448" s="11"/>
      <c r="Q448" s="11"/>
      <c r="R448" s="11"/>
      <c r="S448" s="9"/>
      <c r="T448" s="51"/>
    </row>
    <row r="449" spans="1:22" s="54" customFormat="1" ht="12.6" customHeight="1" x14ac:dyDescent="0.2">
      <c r="A449" s="55"/>
      <c r="B449" s="64"/>
      <c r="D449" s="54" t="s">
        <v>107</v>
      </c>
      <c r="E449" s="56"/>
      <c r="F449" s="56">
        <v>40098.19247337601</v>
      </c>
      <c r="G449" s="56"/>
      <c r="H449" s="86"/>
      <c r="I449" s="56"/>
      <c r="J449" s="56"/>
      <c r="K449" s="56"/>
      <c r="L449" s="11">
        <f t="shared" si="53"/>
        <v>41060.549092737034</v>
      </c>
      <c r="M449" s="56"/>
      <c r="N449" s="11">
        <f t="shared" si="54"/>
        <v>42046.002270962723</v>
      </c>
      <c r="O449" s="56"/>
      <c r="P449" s="11"/>
      <c r="Q449" s="56"/>
      <c r="R449" s="11"/>
      <c r="T449" s="51"/>
    </row>
    <row r="450" spans="1:22" ht="12.75" customHeight="1" x14ac:dyDescent="0.2">
      <c r="A450" s="55"/>
      <c r="C450" s="70"/>
      <c r="D450" s="65" t="s">
        <v>132</v>
      </c>
      <c r="E450" s="66">
        <f>SUM(E432:E449)</f>
        <v>19</v>
      </c>
      <c r="G450" s="66">
        <f>SUM(G432:G449)</f>
        <v>0</v>
      </c>
      <c r="H450" s="56"/>
      <c r="I450" s="66">
        <f>SUM(I432:I449)</f>
        <v>0</v>
      </c>
      <c r="J450" s="56"/>
      <c r="K450" s="66">
        <f>SUM(K432:K449)</f>
        <v>0</v>
      </c>
      <c r="M450" s="66">
        <f>SUM(M432:M449)</f>
        <v>0</v>
      </c>
      <c r="O450" s="66">
        <f>SUM(O432:O449)</f>
        <v>0</v>
      </c>
      <c r="Q450" s="66">
        <f>SUM(Q432:Q449)</f>
        <v>0</v>
      </c>
      <c r="T450" s="51"/>
    </row>
    <row r="451" spans="1:22" ht="12.75" customHeight="1" x14ac:dyDescent="0.2">
      <c r="A451" s="55"/>
      <c r="C451" s="54"/>
      <c r="D451" s="54"/>
      <c r="E451" s="55"/>
      <c r="H451" s="56"/>
      <c r="J451" s="56"/>
      <c r="T451" s="51"/>
    </row>
    <row r="452" spans="1:22" ht="12.75" customHeight="1" x14ac:dyDescent="0.2">
      <c r="A452" s="55"/>
      <c r="D452" s="51" t="s">
        <v>16</v>
      </c>
      <c r="H452" s="56"/>
      <c r="J452" s="56"/>
      <c r="T452" s="51"/>
    </row>
    <row r="453" spans="1:22" ht="12.75" customHeight="1" x14ac:dyDescent="0.2">
      <c r="A453" s="55"/>
      <c r="D453" s="51" t="s">
        <v>133</v>
      </c>
      <c r="H453" s="56"/>
      <c r="J453" s="56"/>
      <c r="T453" s="51"/>
    </row>
    <row r="454" spans="1:22" ht="12.75" customHeight="1" x14ac:dyDescent="0.2">
      <c r="A454" s="55"/>
      <c r="B454" s="57">
        <v>21</v>
      </c>
      <c r="D454" s="51" t="s">
        <v>138</v>
      </c>
      <c r="E454" s="56">
        <v>1</v>
      </c>
      <c r="F454" s="56">
        <v>212960.55030509486</v>
      </c>
      <c r="H454" s="56"/>
      <c r="J454" s="56"/>
      <c r="L454" s="56">
        <f t="shared" ref="L454:L455" si="55">F454*(1+$S$8)</f>
        <v>218071.60351241715</v>
      </c>
      <c r="N454" s="56">
        <f t="shared" ref="N454:N455" si="56">L454*(1+$S$8)</f>
        <v>223305.32199671515</v>
      </c>
      <c r="T454" s="51"/>
    </row>
    <row r="455" spans="1:22" ht="12.75" customHeight="1" x14ac:dyDescent="0.2">
      <c r="A455" s="55"/>
      <c r="B455" s="57">
        <v>22</v>
      </c>
      <c r="D455" s="51" t="s">
        <v>151</v>
      </c>
      <c r="E455" s="56">
        <v>1</v>
      </c>
      <c r="F455" s="56">
        <v>171122.72123536907</v>
      </c>
      <c r="H455" s="56"/>
      <c r="J455" s="56"/>
      <c r="L455" s="56">
        <f t="shared" si="55"/>
        <v>175229.66654501794</v>
      </c>
      <c r="N455" s="56">
        <f t="shared" si="56"/>
        <v>179435.17854209838</v>
      </c>
      <c r="T455" s="51"/>
    </row>
    <row r="456" spans="1:22" ht="12.75" customHeight="1" x14ac:dyDescent="0.2">
      <c r="C456" s="70"/>
      <c r="D456" s="65" t="s">
        <v>132</v>
      </c>
      <c r="E456" s="66">
        <f>SUM(E454:E455)</f>
        <v>2</v>
      </c>
      <c r="G456" s="66">
        <f>SUM(G454:G455)</f>
        <v>0</v>
      </c>
      <c r="H456" s="56"/>
      <c r="I456" s="66">
        <f>SUM(I454:I455)</f>
        <v>0</v>
      </c>
      <c r="J456" s="56"/>
      <c r="K456" s="66">
        <f>SUM(K454:K455)</f>
        <v>0</v>
      </c>
      <c r="M456" s="66">
        <f>SUM(M454:M455)</f>
        <v>0</v>
      </c>
      <c r="O456" s="66">
        <f>SUM(O454:O455)</f>
        <v>0</v>
      </c>
      <c r="Q456" s="66">
        <f>SUM(Q454:Q455)</f>
        <v>0</v>
      </c>
      <c r="T456" s="51"/>
    </row>
    <row r="457" spans="1:22" ht="12.75" customHeight="1" x14ac:dyDescent="0.2">
      <c r="E457" s="33"/>
      <c r="H457" s="56"/>
      <c r="J457" s="56"/>
      <c r="T457" s="51"/>
    </row>
    <row r="458" spans="1:22" ht="12.75" customHeight="1" x14ac:dyDescent="0.2">
      <c r="D458" s="51" t="s">
        <v>269</v>
      </c>
      <c r="E458" s="66">
        <f>E359+E370+E397+E406+E415+E426+E450+E456</f>
        <v>113</v>
      </c>
      <c r="G458" s="66">
        <f>G359+G370+G397+G406+G415+G426+G450+G456</f>
        <v>0</v>
      </c>
      <c r="H458" s="56"/>
      <c r="I458" s="66">
        <f>I359+I370+I397+I406+I415+I426+I450+I456</f>
        <v>0</v>
      </c>
      <c r="J458" s="56"/>
      <c r="K458" s="66">
        <f>K359+K370+K397+K406+K415+K426+K450+K456</f>
        <v>0</v>
      </c>
      <c r="M458" s="66">
        <f>M359+M370+M397+M406+M415+M426+M450+M456</f>
        <v>0</v>
      </c>
      <c r="O458" s="66">
        <f>O359+O370+O397+O406+O415+O426+O450+O456</f>
        <v>0</v>
      </c>
      <c r="Q458" s="66">
        <f>Q359+Q370+Q397+Q406+Q415+Q426+Q450+Q456</f>
        <v>0</v>
      </c>
      <c r="T458" s="51"/>
    </row>
    <row r="459" spans="1:22" ht="12.75" customHeight="1" x14ac:dyDescent="0.2">
      <c r="E459" s="74"/>
      <c r="G459" s="74"/>
      <c r="I459" s="74"/>
      <c r="K459" s="74"/>
      <c r="M459" s="74"/>
      <c r="O459" s="74"/>
      <c r="Q459" s="74"/>
      <c r="T459" s="51"/>
      <c r="U459" s="55"/>
      <c r="V459" s="55"/>
    </row>
    <row r="460" spans="1:22" ht="12.75" customHeight="1" x14ac:dyDescent="0.2">
      <c r="D460" s="51" t="s">
        <v>274</v>
      </c>
      <c r="E460" s="56">
        <f>E335+E458</f>
        <v>12874</v>
      </c>
      <c r="G460" s="56">
        <f>G335+G458</f>
        <v>0</v>
      </c>
      <c r="I460" s="56">
        <f>I335+I458</f>
        <v>0</v>
      </c>
      <c r="J460" s="56"/>
      <c r="K460" s="56">
        <f>K335+K458</f>
        <v>0</v>
      </c>
      <c r="M460" s="56">
        <f>M335+M458</f>
        <v>0</v>
      </c>
      <c r="O460" s="56">
        <f>O335+O458</f>
        <v>0</v>
      </c>
      <c r="Q460" s="56">
        <f>Q335+Q458</f>
        <v>0</v>
      </c>
      <c r="T460" s="51"/>
    </row>
    <row r="467" spans="6:6" ht="12.75" customHeight="1" x14ac:dyDescent="0.25">
      <c r="F467" s="87"/>
    </row>
  </sheetData>
  <mergeCells count="2">
    <mergeCell ref="A1:R1"/>
    <mergeCell ref="A2:R2"/>
  </mergeCells>
  <printOptions horizontalCentered="1"/>
  <pageMargins left="0.7" right="0.7" top="0.75" bottom="0.75" header="0" footer="0"/>
  <pageSetup scale="53" fitToHeight="0" orientation="landscape" r:id="rId1"/>
  <headerFooter>
    <oddFooter>&amp;R&amp;"Times New Roman,Bold"&amp;10UAMS 2025-27 Form 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2A27-9AD5-4905-BEEC-B4617E66E733}">
  <sheetPr>
    <pageSetUpPr fitToPage="1"/>
  </sheetPr>
  <dimension ref="A1:R460"/>
  <sheetViews>
    <sheetView showOutlineSymbols="0" view="pageBreakPreview" zoomScaleNormal="100" zoomScaleSheetLayoutView="100" workbookViewId="0">
      <pane ySplit="10" topLeftCell="A11" activePane="bottomLeft" state="frozen"/>
      <selection activeCell="M295" sqref="M295"/>
      <selection pane="bottomLeft" activeCell="G14" sqref="G14"/>
    </sheetView>
  </sheetViews>
  <sheetFormatPr defaultColWidth="14.5703125" defaultRowHeight="12.75" customHeight="1" x14ac:dyDescent="0.2"/>
  <cols>
    <col min="1" max="1" width="6" style="43" customWidth="1"/>
    <col min="2" max="2" width="8" style="26" customWidth="1"/>
    <col min="3" max="3" width="3.7109375" style="44" customWidth="1"/>
    <col min="4" max="4" width="45.42578125" style="45" customWidth="1"/>
    <col min="5" max="5" width="18.7109375" style="46" customWidth="1"/>
    <col min="6" max="7" width="18.7109375" style="45" customWidth="1"/>
    <col min="8" max="8" width="2.140625" style="45" customWidth="1"/>
    <col min="9" max="9" width="26" style="45" customWidth="1"/>
    <col min="10" max="10" width="6" style="45" bestFit="1" customWidth="1"/>
    <col min="11" max="11" width="15.85546875" style="45" customWidth="1"/>
    <col min="12" max="12" width="5.42578125" style="47" customWidth="1"/>
    <col min="13" max="13" width="16.140625" style="47" customWidth="1"/>
    <col min="14" max="14" width="5.42578125" style="47" customWidth="1"/>
    <col min="15" max="15" width="16.140625" style="47" customWidth="1"/>
    <col min="16" max="16" width="6.7109375" style="45" bestFit="1" customWidth="1"/>
    <col min="17" max="17" width="18.85546875" style="45" bestFit="1" customWidth="1"/>
    <col min="18" max="250" width="14.5703125" style="45"/>
    <col min="251" max="251" width="4.140625" style="45" customWidth="1"/>
    <col min="252" max="252" width="5.28515625" style="45" customWidth="1"/>
    <col min="253" max="253" width="8.7109375" style="45" customWidth="1"/>
    <col min="254" max="254" width="2.28515625" style="45" customWidth="1"/>
    <col min="255" max="255" width="42.140625" style="45" bestFit="1" customWidth="1"/>
    <col min="256" max="256" width="5.85546875" style="45" customWidth="1"/>
    <col min="257" max="257" width="13.140625" style="45" bestFit="1" customWidth="1"/>
    <col min="258" max="258" width="6" style="45" customWidth="1"/>
    <col min="259" max="259" width="13.140625" style="45" bestFit="1" customWidth="1"/>
    <col min="260" max="260" width="6.140625" style="45" customWidth="1"/>
    <col min="261" max="261" width="13.140625" style="45" bestFit="1" customWidth="1"/>
    <col min="262" max="262" width="6.140625" style="45" customWidth="1"/>
    <col min="263" max="264" width="13.140625" style="45" bestFit="1" customWidth="1"/>
    <col min="265" max="265" width="6.140625" style="45" customWidth="1"/>
    <col min="266" max="266" width="13.140625" style="45" bestFit="1" customWidth="1"/>
    <col min="267" max="267" width="15" style="45" bestFit="1" customWidth="1"/>
    <col min="268" max="268" width="5.28515625" style="45" customWidth="1"/>
    <col min="269" max="269" width="4.42578125" style="45" customWidth="1"/>
    <col min="270" max="270" width="3.85546875" style="45" customWidth="1"/>
    <col min="271" max="271" width="5.28515625" style="45" customWidth="1"/>
    <col min="272" max="272" width="5" style="45" customWidth="1"/>
    <col min="273" max="506" width="14.5703125" style="45"/>
    <col min="507" max="507" width="4.140625" style="45" customWidth="1"/>
    <col min="508" max="508" width="5.28515625" style="45" customWidth="1"/>
    <col min="509" max="509" width="8.7109375" style="45" customWidth="1"/>
    <col min="510" max="510" width="2.28515625" style="45" customWidth="1"/>
    <col min="511" max="511" width="42.140625" style="45" bestFit="1" customWidth="1"/>
    <col min="512" max="512" width="5.85546875" style="45" customWidth="1"/>
    <col min="513" max="513" width="13.140625" style="45" bestFit="1" customWidth="1"/>
    <col min="514" max="514" width="6" style="45" customWidth="1"/>
    <col min="515" max="515" width="13.140625" style="45" bestFit="1" customWidth="1"/>
    <col min="516" max="516" width="6.140625" style="45" customWidth="1"/>
    <col min="517" max="517" width="13.140625" style="45" bestFit="1" customWidth="1"/>
    <col min="518" max="518" width="6.140625" style="45" customWidth="1"/>
    <col min="519" max="520" width="13.140625" style="45" bestFit="1" customWidth="1"/>
    <col min="521" max="521" width="6.140625" style="45" customWidth="1"/>
    <col min="522" max="522" width="13.140625" style="45" bestFit="1" customWidth="1"/>
    <col min="523" max="523" width="15" style="45" bestFit="1" customWidth="1"/>
    <col min="524" max="524" width="5.28515625" style="45" customWidth="1"/>
    <col min="525" max="525" width="4.42578125" style="45" customWidth="1"/>
    <col min="526" max="526" width="3.85546875" style="45" customWidth="1"/>
    <col min="527" max="527" width="5.28515625" style="45" customWidth="1"/>
    <col min="528" max="528" width="5" style="45" customWidth="1"/>
    <col min="529" max="762" width="14.5703125" style="45"/>
    <col min="763" max="763" width="4.140625" style="45" customWidth="1"/>
    <col min="764" max="764" width="5.28515625" style="45" customWidth="1"/>
    <col min="765" max="765" width="8.7109375" style="45" customWidth="1"/>
    <col min="766" max="766" width="2.28515625" style="45" customWidth="1"/>
    <col min="767" max="767" width="42.140625" style="45" bestFit="1" customWidth="1"/>
    <col min="768" max="768" width="5.85546875" style="45" customWidth="1"/>
    <col min="769" max="769" width="13.140625" style="45" bestFit="1" customWidth="1"/>
    <col min="770" max="770" width="6" style="45" customWidth="1"/>
    <col min="771" max="771" width="13.140625" style="45" bestFit="1" customWidth="1"/>
    <col min="772" max="772" width="6.140625" style="45" customWidth="1"/>
    <col min="773" max="773" width="13.140625" style="45" bestFit="1" customWidth="1"/>
    <col min="774" max="774" width="6.140625" style="45" customWidth="1"/>
    <col min="775" max="776" width="13.140625" style="45" bestFit="1" customWidth="1"/>
    <col min="777" max="777" width="6.140625" style="45" customWidth="1"/>
    <col min="778" max="778" width="13.140625" style="45" bestFit="1" customWidth="1"/>
    <col min="779" max="779" width="15" style="45" bestFit="1" customWidth="1"/>
    <col min="780" max="780" width="5.28515625" style="45" customWidth="1"/>
    <col min="781" max="781" width="4.42578125" style="45" customWidth="1"/>
    <col min="782" max="782" width="3.85546875" style="45" customWidth="1"/>
    <col min="783" max="783" width="5.28515625" style="45" customWidth="1"/>
    <col min="784" max="784" width="5" style="45" customWidth="1"/>
    <col min="785" max="1018" width="14.5703125" style="45"/>
    <col min="1019" max="1019" width="4.140625" style="45" customWidth="1"/>
    <col min="1020" max="1020" width="5.28515625" style="45" customWidth="1"/>
    <col min="1021" max="1021" width="8.7109375" style="45" customWidth="1"/>
    <col min="1022" max="1022" width="2.28515625" style="45" customWidth="1"/>
    <col min="1023" max="1023" width="42.140625" style="45" bestFit="1" customWidth="1"/>
    <col min="1024" max="1024" width="5.85546875" style="45" customWidth="1"/>
    <col min="1025" max="1025" width="13.140625" style="45" bestFit="1" customWidth="1"/>
    <col min="1026" max="1026" width="6" style="45" customWidth="1"/>
    <col min="1027" max="1027" width="13.140625" style="45" bestFit="1" customWidth="1"/>
    <col min="1028" max="1028" width="6.140625" style="45" customWidth="1"/>
    <col min="1029" max="1029" width="13.140625" style="45" bestFit="1" customWidth="1"/>
    <col min="1030" max="1030" width="6.140625" style="45" customWidth="1"/>
    <col min="1031" max="1032" width="13.140625" style="45" bestFit="1" customWidth="1"/>
    <col min="1033" max="1033" width="6.140625" style="45" customWidth="1"/>
    <col min="1034" max="1034" width="13.140625" style="45" bestFit="1" customWidth="1"/>
    <col min="1035" max="1035" width="15" style="45" bestFit="1" customWidth="1"/>
    <col min="1036" max="1036" width="5.28515625" style="45" customWidth="1"/>
    <col min="1037" max="1037" width="4.42578125" style="45" customWidth="1"/>
    <col min="1038" max="1038" width="3.85546875" style="45" customWidth="1"/>
    <col min="1039" max="1039" width="5.28515625" style="45" customWidth="1"/>
    <col min="1040" max="1040" width="5" style="45" customWidth="1"/>
    <col min="1041" max="1274" width="14.5703125" style="45"/>
    <col min="1275" max="1275" width="4.140625" style="45" customWidth="1"/>
    <col min="1276" max="1276" width="5.28515625" style="45" customWidth="1"/>
    <col min="1277" max="1277" width="8.7109375" style="45" customWidth="1"/>
    <col min="1278" max="1278" width="2.28515625" style="45" customWidth="1"/>
    <col min="1279" max="1279" width="42.140625" style="45" bestFit="1" customWidth="1"/>
    <col min="1280" max="1280" width="5.85546875" style="45" customWidth="1"/>
    <col min="1281" max="1281" width="13.140625" style="45" bestFit="1" customWidth="1"/>
    <col min="1282" max="1282" width="6" style="45" customWidth="1"/>
    <col min="1283" max="1283" width="13.140625" style="45" bestFit="1" customWidth="1"/>
    <col min="1284" max="1284" width="6.140625" style="45" customWidth="1"/>
    <col min="1285" max="1285" width="13.140625" style="45" bestFit="1" customWidth="1"/>
    <col min="1286" max="1286" width="6.140625" style="45" customWidth="1"/>
    <col min="1287" max="1288" width="13.140625" style="45" bestFit="1" customWidth="1"/>
    <col min="1289" max="1289" width="6.140625" style="45" customWidth="1"/>
    <col min="1290" max="1290" width="13.140625" style="45" bestFit="1" customWidth="1"/>
    <col min="1291" max="1291" width="15" style="45" bestFit="1" customWidth="1"/>
    <col min="1292" max="1292" width="5.28515625" style="45" customWidth="1"/>
    <col min="1293" max="1293" width="4.42578125" style="45" customWidth="1"/>
    <col min="1294" max="1294" width="3.85546875" style="45" customWidth="1"/>
    <col min="1295" max="1295" width="5.28515625" style="45" customWidth="1"/>
    <col min="1296" max="1296" width="5" style="45" customWidth="1"/>
    <col min="1297" max="1530" width="14.5703125" style="45"/>
    <col min="1531" max="1531" width="4.140625" style="45" customWidth="1"/>
    <col min="1532" max="1532" width="5.28515625" style="45" customWidth="1"/>
    <col min="1533" max="1533" width="8.7109375" style="45" customWidth="1"/>
    <col min="1534" max="1534" width="2.28515625" style="45" customWidth="1"/>
    <col min="1535" max="1535" width="42.140625" style="45" bestFit="1" customWidth="1"/>
    <col min="1536" max="1536" width="5.85546875" style="45" customWidth="1"/>
    <col min="1537" max="1537" width="13.140625" style="45" bestFit="1" customWidth="1"/>
    <col min="1538" max="1538" width="6" style="45" customWidth="1"/>
    <col min="1539" max="1539" width="13.140625" style="45" bestFit="1" customWidth="1"/>
    <col min="1540" max="1540" width="6.140625" style="45" customWidth="1"/>
    <col min="1541" max="1541" width="13.140625" style="45" bestFit="1" customWidth="1"/>
    <col min="1542" max="1542" width="6.140625" style="45" customWidth="1"/>
    <col min="1543" max="1544" width="13.140625" style="45" bestFit="1" customWidth="1"/>
    <col min="1545" max="1545" width="6.140625" style="45" customWidth="1"/>
    <col min="1546" max="1546" width="13.140625" style="45" bestFit="1" customWidth="1"/>
    <col min="1547" max="1547" width="15" style="45" bestFit="1" customWidth="1"/>
    <col min="1548" max="1548" width="5.28515625" style="45" customWidth="1"/>
    <col min="1549" max="1549" width="4.42578125" style="45" customWidth="1"/>
    <col min="1550" max="1550" width="3.85546875" style="45" customWidth="1"/>
    <col min="1551" max="1551" width="5.28515625" style="45" customWidth="1"/>
    <col min="1552" max="1552" width="5" style="45" customWidth="1"/>
    <col min="1553" max="1786" width="14.5703125" style="45"/>
    <col min="1787" max="1787" width="4.140625" style="45" customWidth="1"/>
    <col min="1788" max="1788" width="5.28515625" style="45" customWidth="1"/>
    <col min="1789" max="1789" width="8.7109375" style="45" customWidth="1"/>
    <col min="1790" max="1790" width="2.28515625" style="45" customWidth="1"/>
    <col min="1791" max="1791" width="42.140625" style="45" bestFit="1" customWidth="1"/>
    <col min="1792" max="1792" width="5.85546875" style="45" customWidth="1"/>
    <col min="1793" max="1793" width="13.140625" style="45" bestFit="1" customWidth="1"/>
    <col min="1794" max="1794" width="6" style="45" customWidth="1"/>
    <col min="1795" max="1795" width="13.140625" style="45" bestFit="1" customWidth="1"/>
    <col min="1796" max="1796" width="6.140625" style="45" customWidth="1"/>
    <col min="1797" max="1797" width="13.140625" style="45" bestFit="1" customWidth="1"/>
    <col min="1798" max="1798" width="6.140625" style="45" customWidth="1"/>
    <col min="1799" max="1800" width="13.140625" style="45" bestFit="1" customWidth="1"/>
    <col min="1801" max="1801" width="6.140625" style="45" customWidth="1"/>
    <col min="1802" max="1802" width="13.140625" style="45" bestFit="1" customWidth="1"/>
    <col min="1803" max="1803" width="15" style="45" bestFit="1" customWidth="1"/>
    <col min="1804" max="1804" width="5.28515625" style="45" customWidth="1"/>
    <col min="1805" max="1805" width="4.42578125" style="45" customWidth="1"/>
    <col min="1806" max="1806" width="3.85546875" style="45" customWidth="1"/>
    <col min="1807" max="1807" width="5.28515625" style="45" customWidth="1"/>
    <col min="1808" max="1808" width="5" style="45" customWidth="1"/>
    <col min="1809" max="2042" width="14.5703125" style="45"/>
    <col min="2043" max="2043" width="4.140625" style="45" customWidth="1"/>
    <col min="2044" max="2044" width="5.28515625" style="45" customWidth="1"/>
    <col min="2045" max="2045" width="8.7109375" style="45" customWidth="1"/>
    <col min="2046" max="2046" width="2.28515625" style="45" customWidth="1"/>
    <col min="2047" max="2047" width="42.140625" style="45" bestFit="1" customWidth="1"/>
    <col min="2048" max="2048" width="5.85546875" style="45" customWidth="1"/>
    <col min="2049" max="2049" width="13.140625" style="45" bestFit="1" customWidth="1"/>
    <col min="2050" max="2050" width="6" style="45" customWidth="1"/>
    <col min="2051" max="2051" width="13.140625" style="45" bestFit="1" customWidth="1"/>
    <col min="2052" max="2052" width="6.140625" style="45" customWidth="1"/>
    <col min="2053" max="2053" width="13.140625" style="45" bestFit="1" customWidth="1"/>
    <col min="2054" max="2054" width="6.140625" style="45" customWidth="1"/>
    <col min="2055" max="2056" width="13.140625" style="45" bestFit="1" customWidth="1"/>
    <col min="2057" max="2057" width="6.140625" style="45" customWidth="1"/>
    <col min="2058" max="2058" width="13.140625" style="45" bestFit="1" customWidth="1"/>
    <col min="2059" max="2059" width="15" style="45" bestFit="1" customWidth="1"/>
    <col min="2060" max="2060" width="5.28515625" style="45" customWidth="1"/>
    <col min="2061" max="2061" width="4.42578125" style="45" customWidth="1"/>
    <col min="2062" max="2062" width="3.85546875" style="45" customWidth="1"/>
    <col min="2063" max="2063" width="5.28515625" style="45" customWidth="1"/>
    <col min="2064" max="2064" width="5" style="45" customWidth="1"/>
    <col min="2065" max="2298" width="14.5703125" style="45"/>
    <col min="2299" max="2299" width="4.140625" style="45" customWidth="1"/>
    <col min="2300" max="2300" width="5.28515625" style="45" customWidth="1"/>
    <col min="2301" max="2301" width="8.7109375" style="45" customWidth="1"/>
    <col min="2302" max="2302" width="2.28515625" style="45" customWidth="1"/>
    <col min="2303" max="2303" width="42.140625" style="45" bestFit="1" customWidth="1"/>
    <col min="2304" max="2304" width="5.85546875" style="45" customWidth="1"/>
    <col min="2305" max="2305" width="13.140625" style="45" bestFit="1" customWidth="1"/>
    <col min="2306" max="2306" width="6" style="45" customWidth="1"/>
    <col min="2307" max="2307" width="13.140625" style="45" bestFit="1" customWidth="1"/>
    <col min="2308" max="2308" width="6.140625" style="45" customWidth="1"/>
    <col min="2309" max="2309" width="13.140625" style="45" bestFit="1" customWidth="1"/>
    <col min="2310" max="2310" width="6.140625" style="45" customWidth="1"/>
    <col min="2311" max="2312" width="13.140625" style="45" bestFit="1" customWidth="1"/>
    <col min="2313" max="2313" width="6.140625" style="45" customWidth="1"/>
    <col min="2314" max="2314" width="13.140625" style="45" bestFit="1" customWidth="1"/>
    <col min="2315" max="2315" width="15" style="45" bestFit="1" customWidth="1"/>
    <col min="2316" max="2316" width="5.28515625" style="45" customWidth="1"/>
    <col min="2317" max="2317" width="4.42578125" style="45" customWidth="1"/>
    <col min="2318" max="2318" width="3.85546875" style="45" customWidth="1"/>
    <col min="2319" max="2319" width="5.28515625" style="45" customWidth="1"/>
    <col min="2320" max="2320" width="5" style="45" customWidth="1"/>
    <col min="2321" max="2554" width="14.5703125" style="45"/>
    <col min="2555" max="2555" width="4.140625" style="45" customWidth="1"/>
    <col min="2556" max="2556" width="5.28515625" style="45" customWidth="1"/>
    <col min="2557" max="2557" width="8.7109375" style="45" customWidth="1"/>
    <col min="2558" max="2558" width="2.28515625" style="45" customWidth="1"/>
    <col min="2559" max="2559" width="42.140625" style="45" bestFit="1" customWidth="1"/>
    <col min="2560" max="2560" width="5.85546875" style="45" customWidth="1"/>
    <col min="2561" max="2561" width="13.140625" style="45" bestFit="1" customWidth="1"/>
    <col min="2562" max="2562" width="6" style="45" customWidth="1"/>
    <col min="2563" max="2563" width="13.140625" style="45" bestFit="1" customWidth="1"/>
    <col min="2564" max="2564" width="6.140625" style="45" customWidth="1"/>
    <col min="2565" max="2565" width="13.140625" style="45" bestFit="1" customWidth="1"/>
    <col min="2566" max="2566" width="6.140625" style="45" customWidth="1"/>
    <col min="2567" max="2568" width="13.140625" style="45" bestFit="1" customWidth="1"/>
    <col min="2569" max="2569" width="6.140625" style="45" customWidth="1"/>
    <col min="2570" max="2570" width="13.140625" style="45" bestFit="1" customWidth="1"/>
    <col min="2571" max="2571" width="15" style="45" bestFit="1" customWidth="1"/>
    <col min="2572" max="2572" width="5.28515625" style="45" customWidth="1"/>
    <col min="2573" max="2573" width="4.42578125" style="45" customWidth="1"/>
    <col min="2574" max="2574" width="3.85546875" style="45" customWidth="1"/>
    <col min="2575" max="2575" width="5.28515625" style="45" customWidth="1"/>
    <col min="2576" max="2576" width="5" style="45" customWidth="1"/>
    <col min="2577" max="2810" width="14.5703125" style="45"/>
    <col min="2811" max="2811" width="4.140625" style="45" customWidth="1"/>
    <col min="2812" max="2812" width="5.28515625" style="45" customWidth="1"/>
    <col min="2813" max="2813" width="8.7109375" style="45" customWidth="1"/>
    <col min="2814" max="2814" width="2.28515625" style="45" customWidth="1"/>
    <col min="2815" max="2815" width="42.140625" style="45" bestFit="1" customWidth="1"/>
    <col min="2816" max="2816" width="5.85546875" style="45" customWidth="1"/>
    <col min="2817" max="2817" width="13.140625" style="45" bestFit="1" customWidth="1"/>
    <col min="2818" max="2818" width="6" style="45" customWidth="1"/>
    <col min="2819" max="2819" width="13.140625" style="45" bestFit="1" customWidth="1"/>
    <col min="2820" max="2820" width="6.140625" style="45" customWidth="1"/>
    <col min="2821" max="2821" width="13.140625" style="45" bestFit="1" customWidth="1"/>
    <col min="2822" max="2822" width="6.140625" style="45" customWidth="1"/>
    <col min="2823" max="2824" width="13.140625" style="45" bestFit="1" customWidth="1"/>
    <col min="2825" max="2825" width="6.140625" style="45" customWidth="1"/>
    <col min="2826" max="2826" width="13.140625" style="45" bestFit="1" customWidth="1"/>
    <col min="2827" max="2827" width="15" style="45" bestFit="1" customWidth="1"/>
    <col min="2828" max="2828" width="5.28515625" style="45" customWidth="1"/>
    <col min="2829" max="2829" width="4.42578125" style="45" customWidth="1"/>
    <col min="2830" max="2830" width="3.85546875" style="45" customWidth="1"/>
    <col min="2831" max="2831" width="5.28515625" style="45" customWidth="1"/>
    <col min="2832" max="2832" width="5" style="45" customWidth="1"/>
    <col min="2833" max="3066" width="14.5703125" style="45"/>
    <col min="3067" max="3067" width="4.140625" style="45" customWidth="1"/>
    <col min="3068" max="3068" width="5.28515625" style="45" customWidth="1"/>
    <col min="3069" max="3069" width="8.7109375" style="45" customWidth="1"/>
    <col min="3070" max="3070" width="2.28515625" style="45" customWidth="1"/>
    <col min="3071" max="3071" width="42.140625" style="45" bestFit="1" customWidth="1"/>
    <col min="3072" max="3072" width="5.85546875" style="45" customWidth="1"/>
    <col min="3073" max="3073" width="13.140625" style="45" bestFit="1" customWidth="1"/>
    <col min="3074" max="3074" width="6" style="45" customWidth="1"/>
    <col min="3075" max="3075" width="13.140625" style="45" bestFit="1" customWidth="1"/>
    <col min="3076" max="3076" width="6.140625" style="45" customWidth="1"/>
    <col min="3077" max="3077" width="13.140625" style="45" bestFit="1" customWidth="1"/>
    <col min="3078" max="3078" width="6.140625" style="45" customWidth="1"/>
    <col min="3079" max="3080" width="13.140625" style="45" bestFit="1" customWidth="1"/>
    <col min="3081" max="3081" width="6.140625" style="45" customWidth="1"/>
    <col min="3082" max="3082" width="13.140625" style="45" bestFit="1" customWidth="1"/>
    <col min="3083" max="3083" width="15" style="45" bestFit="1" customWidth="1"/>
    <col min="3084" max="3084" width="5.28515625" style="45" customWidth="1"/>
    <col min="3085" max="3085" width="4.42578125" style="45" customWidth="1"/>
    <col min="3086" max="3086" width="3.85546875" style="45" customWidth="1"/>
    <col min="3087" max="3087" width="5.28515625" style="45" customWidth="1"/>
    <col min="3088" max="3088" width="5" style="45" customWidth="1"/>
    <col min="3089" max="3322" width="14.5703125" style="45"/>
    <col min="3323" max="3323" width="4.140625" style="45" customWidth="1"/>
    <col min="3324" max="3324" width="5.28515625" style="45" customWidth="1"/>
    <col min="3325" max="3325" width="8.7109375" style="45" customWidth="1"/>
    <col min="3326" max="3326" width="2.28515625" style="45" customWidth="1"/>
    <col min="3327" max="3327" width="42.140625" style="45" bestFit="1" customWidth="1"/>
    <col min="3328" max="3328" width="5.85546875" style="45" customWidth="1"/>
    <col min="3329" max="3329" width="13.140625" style="45" bestFit="1" customWidth="1"/>
    <col min="3330" max="3330" width="6" style="45" customWidth="1"/>
    <col min="3331" max="3331" width="13.140625" style="45" bestFit="1" customWidth="1"/>
    <col min="3332" max="3332" width="6.140625" style="45" customWidth="1"/>
    <col min="3333" max="3333" width="13.140625" style="45" bestFit="1" customWidth="1"/>
    <col min="3334" max="3334" width="6.140625" style="45" customWidth="1"/>
    <col min="3335" max="3336" width="13.140625" style="45" bestFit="1" customWidth="1"/>
    <col min="3337" max="3337" width="6.140625" style="45" customWidth="1"/>
    <col min="3338" max="3338" width="13.140625" style="45" bestFit="1" customWidth="1"/>
    <col min="3339" max="3339" width="15" style="45" bestFit="1" customWidth="1"/>
    <col min="3340" max="3340" width="5.28515625" style="45" customWidth="1"/>
    <col min="3341" max="3341" width="4.42578125" style="45" customWidth="1"/>
    <col min="3342" max="3342" width="3.85546875" style="45" customWidth="1"/>
    <col min="3343" max="3343" width="5.28515625" style="45" customWidth="1"/>
    <col min="3344" max="3344" width="5" style="45" customWidth="1"/>
    <col min="3345" max="3578" width="14.5703125" style="45"/>
    <col min="3579" max="3579" width="4.140625" style="45" customWidth="1"/>
    <col min="3580" max="3580" width="5.28515625" style="45" customWidth="1"/>
    <col min="3581" max="3581" width="8.7109375" style="45" customWidth="1"/>
    <col min="3582" max="3582" width="2.28515625" style="45" customWidth="1"/>
    <col min="3583" max="3583" width="42.140625" style="45" bestFit="1" customWidth="1"/>
    <col min="3584" max="3584" width="5.85546875" style="45" customWidth="1"/>
    <col min="3585" max="3585" width="13.140625" style="45" bestFit="1" customWidth="1"/>
    <col min="3586" max="3586" width="6" style="45" customWidth="1"/>
    <col min="3587" max="3587" width="13.140625" style="45" bestFit="1" customWidth="1"/>
    <col min="3588" max="3588" width="6.140625" style="45" customWidth="1"/>
    <col min="3589" max="3589" width="13.140625" style="45" bestFit="1" customWidth="1"/>
    <col min="3590" max="3590" width="6.140625" style="45" customWidth="1"/>
    <col min="3591" max="3592" width="13.140625" style="45" bestFit="1" customWidth="1"/>
    <col min="3593" max="3593" width="6.140625" style="45" customWidth="1"/>
    <col min="3594" max="3594" width="13.140625" style="45" bestFit="1" customWidth="1"/>
    <col min="3595" max="3595" width="15" style="45" bestFit="1" customWidth="1"/>
    <col min="3596" max="3596" width="5.28515625" style="45" customWidth="1"/>
    <col min="3597" max="3597" width="4.42578125" style="45" customWidth="1"/>
    <col min="3598" max="3598" width="3.85546875" style="45" customWidth="1"/>
    <col min="3599" max="3599" width="5.28515625" style="45" customWidth="1"/>
    <col min="3600" max="3600" width="5" style="45" customWidth="1"/>
    <col min="3601" max="3834" width="14.5703125" style="45"/>
    <col min="3835" max="3835" width="4.140625" style="45" customWidth="1"/>
    <col min="3836" max="3836" width="5.28515625" style="45" customWidth="1"/>
    <col min="3837" max="3837" width="8.7109375" style="45" customWidth="1"/>
    <col min="3838" max="3838" width="2.28515625" style="45" customWidth="1"/>
    <col min="3839" max="3839" width="42.140625" style="45" bestFit="1" customWidth="1"/>
    <col min="3840" max="3840" width="5.85546875" style="45" customWidth="1"/>
    <col min="3841" max="3841" width="13.140625" style="45" bestFit="1" customWidth="1"/>
    <col min="3842" max="3842" width="6" style="45" customWidth="1"/>
    <col min="3843" max="3843" width="13.140625" style="45" bestFit="1" customWidth="1"/>
    <col min="3844" max="3844" width="6.140625" style="45" customWidth="1"/>
    <col min="3845" max="3845" width="13.140625" style="45" bestFit="1" customWidth="1"/>
    <col min="3846" max="3846" width="6.140625" style="45" customWidth="1"/>
    <col min="3847" max="3848" width="13.140625" style="45" bestFit="1" customWidth="1"/>
    <col min="3849" max="3849" width="6.140625" style="45" customWidth="1"/>
    <col min="3850" max="3850" width="13.140625" style="45" bestFit="1" customWidth="1"/>
    <col min="3851" max="3851" width="15" style="45" bestFit="1" customWidth="1"/>
    <col min="3852" max="3852" width="5.28515625" style="45" customWidth="1"/>
    <col min="3853" max="3853" width="4.42578125" style="45" customWidth="1"/>
    <col min="3854" max="3854" width="3.85546875" style="45" customWidth="1"/>
    <col min="3855" max="3855" width="5.28515625" style="45" customWidth="1"/>
    <col min="3856" max="3856" width="5" style="45" customWidth="1"/>
    <col min="3857" max="4090" width="14.5703125" style="45"/>
    <col min="4091" max="4091" width="4.140625" style="45" customWidth="1"/>
    <col min="4092" max="4092" width="5.28515625" style="45" customWidth="1"/>
    <col min="4093" max="4093" width="8.7109375" style="45" customWidth="1"/>
    <col min="4094" max="4094" width="2.28515625" style="45" customWidth="1"/>
    <col min="4095" max="4095" width="42.140625" style="45" bestFit="1" customWidth="1"/>
    <col min="4096" max="4096" width="5.85546875" style="45" customWidth="1"/>
    <col min="4097" max="4097" width="13.140625" style="45" bestFit="1" customWidth="1"/>
    <col min="4098" max="4098" width="6" style="45" customWidth="1"/>
    <col min="4099" max="4099" width="13.140625" style="45" bestFit="1" customWidth="1"/>
    <col min="4100" max="4100" width="6.140625" style="45" customWidth="1"/>
    <col min="4101" max="4101" width="13.140625" style="45" bestFit="1" customWidth="1"/>
    <col min="4102" max="4102" width="6.140625" style="45" customWidth="1"/>
    <col min="4103" max="4104" width="13.140625" style="45" bestFit="1" customWidth="1"/>
    <col min="4105" max="4105" width="6.140625" style="45" customWidth="1"/>
    <col min="4106" max="4106" width="13.140625" style="45" bestFit="1" customWidth="1"/>
    <col min="4107" max="4107" width="15" style="45" bestFit="1" customWidth="1"/>
    <col min="4108" max="4108" width="5.28515625" style="45" customWidth="1"/>
    <col min="4109" max="4109" width="4.42578125" style="45" customWidth="1"/>
    <col min="4110" max="4110" width="3.85546875" style="45" customWidth="1"/>
    <col min="4111" max="4111" width="5.28515625" style="45" customWidth="1"/>
    <col min="4112" max="4112" width="5" style="45" customWidth="1"/>
    <col min="4113" max="4346" width="14.5703125" style="45"/>
    <col min="4347" max="4347" width="4.140625" style="45" customWidth="1"/>
    <col min="4348" max="4348" width="5.28515625" style="45" customWidth="1"/>
    <col min="4349" max="4349" width="8.7109375" style="45" customWidth="1"/>
    <col min="4350" max="4350" width="2.28515625" style="45" customWidth="1"/>
    <col min="4351" max="4351" width="42.140625" style="45" bestFit="1" customWidth="1"/>
    <col min="4352" max="4352" width="5.85546875" style="45" customWidth="1"/>
    <col min="4353" max="4353" width="13.140625" style="45" bestFit="1" customWidth="1"/>
    <col min="4354" max="4354" width="6" style="45" customWidth="1"/>
    <col min="4355" max="4355" width="13.140625" style="45" bestFit="1" customWidth="1"/>
    <col min="4356" max="4356" width="6.140625" style="45" customWidth="1"/>
    <col min="4357" max="4357" width="13.140625" style="45" bestFit="1" customWidth="1"/>
    <col min="4358" max="4358" width="6.140625" style="45" customWidth="1"/>
    <col min="4359" max="4360" width="13.140625" style="45" bestFit="1" customWidth="1"/>
    <col min="4361" max="4361" width="6.140625" style="45" customWidth="1"/>
    <col min="4362" max="4362" width="13.140625" style="45" bestFit="1" customWidth="1"/>
    <col min="4363" max="4363" width="15" style="45" bestFit="1" customWidth="1"/>
    <col min="4364" max="4364" width="5.28515625" style="45" customWidth="1"/>
    <col min="4365" max="4365" width="4.42578125" style="45" customWidth="1"/>
    <col min="4366" max="4366" width="3.85546875" style="45" customWidth="1"/>
    <col min="4367" max="4367" width="5.28515625" style="45" customWidth="1"/>
    <col min="4368" max="4368" width="5" style="45" customWidth="1"/>
    <col min="4369" max="4602" width="14.5703125" style="45"/>
    <col min="4603" max="4603" width="4.140625" style="45" customWidth="1"/>
    <col min="4604" max="4604" width="5.28515625" style="45" customWidth="1"/>
    <col min="4605" max="4605" width="8.7109375" style="45" customWidth="1"/>
    <col min="4606" max="4606" width="2.28515625" style="45" customWidth="1"/>
    <col min="4607" max="4607" width="42.140625" style="45" bestFit="1" customWidth="1"/>
    <col min="4608" max="4608" width="5.85546875" style="45" customWidth="1"/>
    <col min="4609" max="4609" width="13.140625" style="45" bestFit="1" customWidth="1"/>
    <col min="4610" max="4610" width="6" style="45" customWidth="1"/>
    <col min="4611" max="4611" width="13.140625" style="45" bestFit="1" customWidth="1"/>
    <col min="4612" max="4612" width="6.140625" style="45" customWidth="1"/>
    <col min="4613" max="4613" width="13.140625" style="45" bestFit="1" customWidth="1"/>
    <col min="4614" max="4614" width="6.140625" style="45" customWidth="1"/>
    <col min="4615" max="4616" width="13.140625" style="45" bestFit="1" customWidth="1"/>
    <col min="4617" max="4617" width="6.140625" style="45" customWidth="1"/>
    <col min="4618" max="4618" width="13.140625" style="45" bestFit="1" customWidth="1"/>
    <col min="4619" max="4619" width="15" style="45" bestFit="1" customWidth="1"/>
    <col min="4620" max="4620" width="5.28515625" style="45" customWidth="1"/>
    <col min="4621" max="4621" width="4.42578125" style="45" customWidth="1"/>
    <col min="4622" max="4622" width="3.85546875" style="45" customWidth="1"/>
    <col min="4623" max="4623" width="5.28515625" style="45" customWidth="1"/>
    <col min="4624" max="4624" width="5" style="45" customWidth="1"/>
    <col min="4625" max="4858" width="14.5703125" style="45"/>
    <col min="4859" max="4859" width="4.140625" style="45" customWidth="1"/>
    <col min="4860" max="4860" width="5.28515625" style="45" customWidth="1"/>
    <col min="4861" max="4861" width="8.7109375" style="45" customWidth="1"/>
    <col min="4862" max="4862" width="2.28515625" style="45" customWidth="1"/>
    <col min="4863" max="4863" width="42.140625" style="45" bestFit="1" customWidth="1"/>
    <col min="4864" max="4864" width="5.85546875" style="45" customWidth="1"/>
    <col min="4865" max="4865" width="13.140625" style="45" bestFit="1" customWidth="1"/>
    <col min="4866" max="4866" width="6" style="45" customWidth="1"/>
    <col min="4867" max="4867" width="13.140625" style="45" bestFit="1" customWidth="1"/>
    <col min="4868" max="4868" width="6.140625" style="45" customWidth="1"/>
    <col min="4869" max="4869" width="13.140625" style="45" bestFit="1" customWidth="1"/>
    <col min="4870" max="4870" width="6.140625" style="45" customWidth="1"/>
    <col min="4871" max="4872" width="13.140625" style="45" bestFit="1" customWidth="1"/>
    <col min="4873" max="4873" width="6.140625" style="45" customWidth="1"/>
    <col min="4874" max="4874" width="13.140625" style="45" bestFit="1" customWidth="1"/>
    <col min="4875" max="4875" width="15" style="45" bestFit="1" customWidth="1"/>
    <col min="4876" max="4876" width="5.28515625" style="45" customWidth="1"/>
    <col min="4877" max="4877" width="4.42578125" style="45" customWidth="1"/>
    <col min="4878" max="4878" width="3.85546875" style="45" customWidth="1"/>
    <col min="4879" max="4879" width="5.28515625" style="45" customWidth="1"/>
    <col min="4880" max="4880" width="5" style="45" customWidth="1"/>
    <col min="4881" max="5114" width="14.5703125" style="45"/>
    <col min="5115" max="5115" width="4.140625" style="45" customWidth="1"/>
    <col min="5116" max="5116" width="5.28515625" style="45" customWidth="1"/>
    <col min="5117" max="5117" width="8.7109375" style="45" customWidth="1"/>
    <col min="5118" max="5118" width="2.28515625" style="45" customWidth="1"/>
    <col min="5119" max="5119" width="42.140625" style="45" bestFit="1" customWidth="1"/>
    <col min="5120" max="5120" width="5.85546875" style="45" customWidth="1"/>
    <col min="5121" max="5121" width="13.140625" style="45" bestFit="1" customWidth="1"/>
    <col min="5122" max="5122" width="6" style="45" customWidth="1"/>
    <col min="5123" max="5123" width="13.140625" style="45" bestFit="1" customWidth="1"/>
    <col min="5124" max="5124" width="6.140625" style="45" customWidth="1"/>
    <col min="5125" max="5125" width="13.140625" style="45" bestFit="1" customWidth="1"/>
    <col min="5126" max="5126" width="6.140625" style="45" customWidth="1"/>
    <col min="5127" max="5128" width="13.140625" style="45" bestFit="1" customWidth="1"/>
    <col min="5129" max="5129" width="6.140625" style="45" customWidth="1"/>
    <col min="5130" max="5130" width="13.140625" style="45" bestFit="1" customWidth="1"/>
    <col min="5131" max="5131" width="15" style="45" bestFit="1" customWidth="1"/>
    <col min="5132" max="5132" width="5.28515625" style="45" customWidth="1"/>
    <col min="5133" max="5133" width="4.42578125" style="45" customWidth="1"/>
    <col min="5134" max="5134" width="3.85546875" style="45" customWidth="1"/>
    <col min="5135" max="5135" width="5.28515625" style="45" customWidth="1"/>
    <col min="5136" max="5136" width="5" style="45" customWidth="1"/>
    <col min="5137" max="5370" width="14.5703125" style="45"/>
    <col min="5371" max="5371" width="4.140625" style="45" customWidth="1"/>
    <col min="5372" max="5372" width="5.28515625" style="45" customWidth="1"/>
    <col min="5373" max="5373" width="8.7109375" style="45" customWidth="1"/>
    <col min="5374" max="5374" width="2.28515625" style="45" customWidth="1"/>
    <col min="5375" max="5375" width="42.140625" style="45" bestFit="1" customWidth="1"/>
    <col min="5376" max="5376" width="5.85546875" style="45" customWidth="1"/>
    <col min="5377" max="5377" width="13.140625" style="45" bestFit="1" customWidth="1"/>
    <col min="5378" max="5378" width="6" style="45" customWidth="1"/>
    <col min="5379" max="5379" width="13.140625" style="45" bestFit="1" customWidth="1"/>
    <col min="5380" max="5380" width="6.140625" style="45" customWidth="1"/>
    <col min="5381" max="5381" width="13.140625" style="45" bestFit="1" customWidth="1"/>
    <col min="5382" max="5382" width="6.140625" style="45" customWidth="1"/>
    <col min="5383" max="5384" width="13.140625" style="45" bestFit="1" customWidth="1"/>
    <col min="5385" max="5385" width="6.140625" style="45" customWidth="1"/>
    <col min="5386" max="5386" width="13.140625" style="45" bestFit="1" customWidth="1"/>
    <col min="5387" max="5387" width="15" style="45" bestFit="1" customWidth="1"/>
    <col min="5388" max="5388" width="5.28515625" style="45" customWidth="1"/>
    <col min="5389" max="5389" width="4.42578125" style="45" customWidth="1"/>
    <col min="5390" max="5390" width="3.85546875" style="45" customWidth="1"/>
    <col min="5391" max="5391" width="5.28515625" style="45" customWidth="1"/>
    <col min="5392" max="5392" width="5" style="45" customWidth="1"/>
    <col min="5393" max="5626" width="14.5703125" style="45"/>
    <col min="5627" max="5627" width="4.140625" style="45" customWidth="1"/>
    <col min="5628" max="5628" width="5.28515625" style="45" customWidth="1"/>
    <col min="5629" max="5629" width="8.7109375" style="45" customWidth="1"/>
    <col min="5630" max="5630" width="2.28515625" style="45" customWidth="1"/>
    <col min="5631" max="5631" width="42.140625" style="45" bestFit="1" customWidth="1"/>
    <col min="5632" max="5632" width="5.85546875" style="45" customWidth="1"/>
    <col min="5633" max="5633" width="13.140625" style="45" bestFit="1" customWidth="1"/>
    <col min="5634" max="5634" width="6" style="45" customWidth="1"/>
    <col min="5635" max="5635" width="13.140625" style="45" bestFit="1" customWidth="1"/>
    <col min="5636" max="5636" width="6.140625" style="45" customWidth="1"/>
    <col min="5637" max="5637" width="13.140625" style="45" bestFit="1" customWidth="1"/>
    <col min="5638" max="5638" width="6.140625" style="45" customWidth="1"/>
    <col min="5639" max="5640" width="13.140625" style="45" bestFit="1" customWidth="1"/>
    <col min="5641" max="5641" width="6.140625" style="45" customWidth="1"/>
    <col min="5642" max="5642" width="13.140625" style="45" bestFit="1" customWidth="1"/>
    <col min="5643" max="5643" width="15" style="45" bestFit="1" customWidth="1"/>
    <col min="5644" max="5644" width="5.28515625" style="45" customWidth="1"/>
    <col min="5645" max="5645" width="4.42578125" style="45" customWidth="1"/>
    <col min="5646" max="5646" width="3.85546875" style="45" customWidth="1"/>
    <col min="5647" max="5647" width="5.28515625" style="45" customWidth="1"/>
    <col min="5648" max="5648" width="5" style="45" customWidth="1"/>
    <col min="5649" max="5882" width="14.5703125" style="45"/>
    <col min="5883" max="5883" width="4.140625" style="45" customWidth="1"/>
    <col min="5884" max="5884" width="5.28515625" style="45" customWidth="1"/>
    <col min="5885" max="5885" width="8.7109375" style="45" customWidth="1"/>
    <col min="5886" max="5886" width="2.28515625" style="45" customWidth="1"/>
    <col min="5887" max="5887" width="42.140625" style="45" bestFit="1" customWidth="1"/>
    <col min="5888" max="5888" width="5.85546875" style="45" customWidth="1"/>
    <col min="5889" max="5889" width="13.140625" style="45" bestFit="1" customWidth="1"/>
    <col min="5890" max="5890" width="6" style="45" customWidth="1"/>
    <col min="5891" max="5891" width="13.140625" style="45" bestFit="1" customWidth="1"/>
    <col min="5892" max="5892" width="6.140625" style="45" customWidth="1"/>
    <col min="5893" max="5893" width="13.140625" style="45" bestFit="1" customWidth="1"/>
    <col min="5894" max="5894" width="6.140625" style="45" customWidth="1"/>
    <col min="5895" max="5896" width="13.140625" style="45" bestFit="1" customWidth="1"/>
    <col min="5897" max="5897" width="6.140625" style="45" customWidth="1"/>
    <col min="5898" max="5898" width="13.140625" style="45" bestFit="1" customWidth="1"/>
    <col min="5899" max="5899" width="15" style="45" bestFit="1" customWidth="1"/>
    <col min="5900" max="5900" width="5.28515625" style="45" customWidth="1"/>
    <col min="5901" max="5901" width="4.42578125" style="45" customWidth="1"/>
    <col min="5902" max="5902" width="3.85546875" style="45" customWidth="1"/>
    <col min="5903" max="5903" width="5.28515625" style="45" customWidth="1"/>
    <col min="5904" max="5904" width="5" style="45" customWidth="1"/>
    <col min="5905" max="6138" width="14.5703125" style="45"/>
    <col min="6139" max="6139" width="4.140625" style="45" customWidth="1"/>
    <col min="6140" max="6140" width="5.28515625" style="45" customWidth="1"/>
    <col min="6141" max="6141" width="8.7109375" style="45" customWidth="1"/>
    <col min="6142" max="6142" width="2.28515625" style="45" customWidth="1"/>
    <col min="6143" max="6143" width="42.140625" style="45" bestFit="1" customWidth="1"/>
    <col min="6144" max="6144" width="5.85546875" style="45" customWidth="1"/>
    <col min="6145" max="6145" width="13.140625" style="45" bestFit="1" customWidth="1"/>
    <col min="6146" max="6146" width="6" style="45" customWidth="1"/>
    <col min="6147" max="6147" width="13.140625" style="45" bestFit="1" customWidth="1"/>
    <col min="6148" max="6148" width="6.140625" style="45" customWidth="1"/>
    <col min="6149" max="6149" width="13.140625" style="45" bestFit="1" customWidth="1"/>
    <col min="6150" max="6150" width="6.140625" style="45" customWidth="1"/>
    <col min="6151" max="6152" width="13.140625" style="45" bestFit="1" customWidth="1"/>
    <col min="6153" max="6153" width="6.140625" style="45" customWidth="1"/>
    <col min="6154" max="6154" width="13.140625" style="45" bestFit="1" customWidth="1"/>
    <col min="6155" max="6155" width="15" style="45" bestFit="1" customWidth="1"/>
    <col min="6156" max="6156" width="5.28515625" style="45" customWidth="1"/>
    <col min="6157" max="6157" width="4.42578125" style="45" customWidth="1"/>
    <col min="6158" max="6158" width="3.85546875" style="45" customWidth="1"/>
    <col min="6159" max="6159" width="5.28515625" style="45" customWidth="1"/>
    <col min="6160" max="6160" width="5" style="45" customWidth="1"/>
    <col min="6161" max="6394" width="14.5703125" style="45"/>
    <col min="6395" max="6395" width="4.140625" style="45" customWidth="1"/>
    <col min="6396" max="6396" width="5.28515625" style="45" customWidth="1"/>
    <col min="6397" max="6397" width="8.7109375" style="45" customWidth="1"/>
    <col min="6398" max="6398" width="2.28515625" style="45" customWidth="1"/>
    <col min="6399" max="6399" width="42.140625" style="45" bestFit="1" customWidth="1"/>
    <col min="6400" max="6400" width="5.85546875" style="45" customWidth="1"/>
    <col min="6401" max="6401" width="13.140625" style="45" bestFit="1" customWidth="1"/>
    <col min="6402" max="6402" width="6" style="45" customWidth="1"/>
    <col min="6403" max="6403" width="13.140625" style="45" bestFit="1" customWidth="1"/>
    <col min="6404" max="6404" width="6.140625" style="45" customWidth="1"/>
    <col min="6405" max="6405" width="13.140625" style="45" bestFit="1" customWidth="1"/>
    <col min="6406" max="6406" width="6.140625" style="45" customWidth="1"/>
    <col min="6407" max="6408" width="13.140625" style="45" bestFit="1" customWidth="1"/>
    <col min="6409" max="6409" width="6.140625" style="45" customWidth="1"/>
    <col min="6410" max="6410" width="13.140625" style="45" bestFit="1" customWidth="1"/>
    <col min="6411" max="6411" width="15" style="45" bestFit="1" customWidth="1"/>
    <col min="6412" max="6412" width="5.28515625" style="45" customWidth="1"/>
    <col min="6413" max="6413" width="4.42578125" style="45" customWidth="1"/>
    <col min="6414" max="6414" width="3.85546875" style="45" customWidth="1"/>
    <col min="6415" max="6415" width="5.28515625" style="45" customWidth="1"/>
    <col min="6416" max="6416" width="5" style="45" customWidth="1"/>
    <col min="6417" max="6650" width="14.5703125" style="45"/>
    <col min="6651" max="6651" width="4.140625" style="45" customWidth="1"/>
    <col min="6652" max="6652" width="5.28515625" style="45" customWidth="1"/>
    <col min="6653" max="6653" width="8.7109375" style="45" customWidth="1"/>
    <col min="6654" max="6654" width="2.28515625" style="45" customWidth="1"/>
    <col min="6655" max="6655" width="42.140625" style="45" bestFit="1" customWidth="1"/>
    <col min="6656" max="6656" width="5.85546875" style="45" customWidth="1"/>
    <col min="6657" max="6657" width="13.140625" style="45" bestFit="1" customWidth="1"/>
    <col min="6658" max="6658" width="6" style="45" customWidth="1"/>
    <col min="6659" max="6659" width="13.140625" style="45" bestFit="1" customWidth="1"/>
    <col min="6660" max="6660" width="6.140625" style="45" customWidth="1"/>
    <col min="6661" max="6661" width="13.140625" style="45" bestFit="1" customWidth="1"/>
    <col min="6662" max="6662" width="6.140625" style="45" customWidth="1"/>
    <col min="6663" max="6664" width="13.140625" style="45" bestFit="1" customWidth="1"/>
    <col min="6665" max="6665" width="6.140625" style="45" customWidth="1"/>
    <col min="6666" max="6666" width="13.140625" style="45" bestFit="1" customWidth="1"/>
    <col min="6667" max="6667" width="15" style="45" bestFit="1" customWidth="1"/>
    <col min="6668" max="6668" width="5.28515625" style="45" customWidth="1"/>
    <col min="6669" max="6669" width="4.42578125" style="45" customWidth="1"/>
    <col min="6670" max="6670" width="3.85546875" style="45" customWidth="1"/>
    <col min="6671" max="6671" width="5.28515625" style="45" customWidth="1"/>
    <col min="6672" max="6672" width="5" style="45" customWidth="1"/>
    <col min="6673" max="6906" width="14.5703125" style="45"/>
    <col min="6907" max="6907" width="4.140625" style="45" customWidth="1"/>
    <col min="6908" max="6908" width="5.28515625" style="45" customWidth="1"/>
    <col min="6909" max="6909" width="8.7109375" style="45" customWidth="1"/>
    <col min="6910" max="6910" width="2.28515625" style="45" customWidth="1"/>
    <col min="6911" max="6911" width="42.140625" style="45" bestFit="1" customWidth="1"/>
    <col min="6912" max="6912" width="5.85546875" style="45" customWidth="1"/>
    <col min="6913" max="6913" width="13.140625" style="45" bestFit="1" customWidth="1"/>
    <col min="6914" max="6914" width="6" style="45" customWidth="1"/>
    <col min="6915" max="6915" width="13.140625" style="45" bestFit="1" customWidth="1"/>
    <col min="6916" max="6916" width="6.140625" style="45" customWidth="1"/>
    <col min="6917" max="6917" width="13.140625" style="45" bestFit="1" customWidth="1"/>
    <col min="6918" max="6918" width="6.140625" style="45" customWidth="1"/>
    <col min="6919" max="6920" width="13.140625" style="45" bestFit="1" customWidth="1"/>
    <col min="6921" max="6921" width="6.140625" style="45" customWidth="1"/>
    <col min="6922" max="6922" width="13.140625" style="45" bestFit="1" customWidth="1"/>
    <col min="6923" max="6923" width="15" style="45" bestFit="1" customWidth="1"/>
    <col min="6924" max="6924" width="5.28515625" style="45" customWidth="1"/>
    <col min="6925" max="6925" width="4.42578125" style="45" customWidth="1"/>
    <col min="6926" max="6926" width="3.85546875" style="45" customWidth="1"/>
    <col min="6927" max="6927" width="5.28515625" style="45" customWidth="1"/>
    <col min="6928" max="6928" width="5" style="45" customWidth="1"/>
    <col min="6929" max="7162" width="14.5703125" style="45"/>
    <col min="7163" max="7163" width="4.140625" style="45" customWidth="1"/>
    <col min="7164" max="7164" width="5.28515625" style="45" customWidth="1"/>
    <col min="7165" max="7165" width="8.7109375" style="45" customWidth="1"/>
    <col min="7166" max="7166" width="2.28515625" style="45" customWidth="1"/>
    <col min="7167" max="7167" width="42.140625" style="45" bestFit="1" customWidth="1"/>
    <col min="7168" max="7168" width="5.85546875" style="45" customWidth="1"/>
    <col min="7169" max="7169" width="13.140625" style="45" bestFit="1" customWidth="1"/>
    <col min="7170" max="7170" width="6" style="45" customWidth="1"/>
    <col min="7171" max="7171" width="13.140625" style="45" bestFit="1" customWidth="1"/>
    <col min="7172" max="7172" width="6.140625" style="45" customWidth="1"/>
    <col min="7173" max="7173" width="13.140625" style="45" bestFit="1" customWidth="1"/>
    <col min="7174" max="7174" width="6.140625" style="45" customWidth="1"/>
    <col min="7175" max="7176" width="13.140625" style="45" bestFit="1" customWidth="1"/>
    <col min="7177" max="7177" width="6.140625" style="45" customWidth="1"/>
    <col min="7178" max="7178" width="13.140625" style="45" bestFit="1" customWidth="1"/>
    <col min="7179" max="7179" width="15" style="45" bestFit="1" customWidth="1"/>
    <col min="7180" max="7180" width="5.28515625" style="45" customWidth="1"/>
    <col min="7181" max="7181" width="4.42578125" style="45" customWidth="1"/>
    <col min="7182" max="7182" width="3.85546875" style="45" customWidth="1"/>
    <col min="7183" max="7183" width="5.28515625" style="45" customWidth="1"/>
    <col min="7184" max="7184" width="5" style="45" customWidth="1"/>
    <col min="7185" max="7418" width="14.5703125" style="45"/>
    <col min="7419" max="7419" width="4.140625" style="45" customWidth="1"/>
    <col min="7420" max="7420" width="5.28515625" style="45" customWidth="1"/>
    <col min="7421" max="7421" width="8.7109375" style="45" customWidth="1"/>
    <col min="7422" max="7422" width="2.28515625" style="45" customWidth="1"/>
    <col min="7423" max="7423" width="42.140625" style="45" bestFit="1" customWidth="1"/>
    <col min="7424" max="7424" width="5.85546875" style="45" customWidth="1"/>
    <col min="7425" max="7425" width="13.140625" style="45" bestFit="1" customWidth="1"/>
    <col min="7426" max="7426" width="6" style="45" customWidth="1"/>
    <col min="7427" max="7427" width="13.140625" style="45" bestFit="1" customWidth="1"/>
    <col min="7428" max="7428" width="6.140625" style="45" customWidth="1"/>
    <col min="7429" max="7429" width="13.140625" style="45" bestFit="1" customWidth="1"/>
    <col min="7430" max="7430" width="6.140625" style="45" customWidth="1"/>
    <col min="7431" max="7432" width="13.140625" style="45" bestFit="1" customWidth="1"/>
    <col min="7433" max="7433" width="6.140625" style="45" customWidth="1"/>
    <col min="7434" max="7434" width="13.140625" style="45" bestFit="1" customWidth="1"/>
    <col min="7435" max="7435" width="15" style="45" bestFit="1" customWidth="1"/>
    <col min="7436" max="7436" width="5.28515625" style="45" customWidth="1"/>
    <col min="7437" max="7437" width="4.42578125" style="45" customWidth="1"/>
    <col min="7438" max="7438" width="3.85546875" style="45" customWidth="1"/>
    <col min="7439" max="7439" width="5.28515625" style="45" customWidth="1"/>
    <col min="7440" max="7440" width="5" style="45" customWidth="1"/>
    <col min="7441" max="7674" width="14.5703125" style="45"/>
    <col min="7675" max="7675" width="4.140625" style="45" customWidth="1"/>
    <col min="7676" max="7676" width="5.28515625" style="45" customWidth="1"/>
    <col min="7677" max="7677" width="8.7109375" style="45" customWidth="1"/>
    <col min="7678" max="7678" width="2.28515625" style="45" customWidth="1"/>
    <col min="7679" max="7679" width="42.140625" style="45" bestFit="1" customWidth="1"/>
    <col min="7680" max="7680" width="5.85546875" style="45" customWidth="1"/>
    <col min="7681" max="7681" width="13.140625" style="45" bestFit="1" customWidth="1"/>
    <col min="7682" max="7682" width="6" style="45" customWidth="1"/>
    <col min="7683" max="7683" width="13.140625" style="45" bestFit="1" customWidth="1"/>
    <col min="7684" max="7684" width="6.140625" style="45" customWidth="1"/>
    <col min="7685" max="7685" width="13.140625" style="45" bestFit="1" customWidth="1"/>
    <col min="7686" max="7686" width="6.140625" style="45" customWidth="1"/>
    <col min="7687" max="7688" width="13.140625" style="45" bestFit="1" customWidth="1"/>
    <col min="7689" max="7689" width="6.140625" style="45" customWidth="1"/>
    <col min="7690" max="7690" width="13.140625" style="45" bestFit="1" customWidth="1"/>
    <col min="7691" max="7691" width="15" style="45" bestFit="1" customWidth="1"/>
    <col min="7692" max="7692" width="5.28515625" style="45" customWidth="1"/>
    <col min="7693" max="7693" width="4.42578125" style="45" customWidth="1"/>
    <col min="7694" max="7694" width="3.85546875" style="45" customWidth="1"/>
    <col min="7695" max="7695" width="5.28515625" style="45" customWidth="1"/>
    <col min="7696" max="7696" width="5" style="45" customWidth="1"/>
    <col min="7697" max="7930" width="14.5703125" style="45"/>
    <col min="7931" max="7931" width="4.140625" style="45" customWidth="1"/>
    <col min="7932" max="7932" width="5.28515625" style="45" customWidth="1"/>
    <col min="7933" max="7933" width="8.7109375" style="45" customWidth="1"/>
    <col min="7934" max="7934" width="2.28515625" style="45" customWidth="1"/>
    <col min="7935" max="7935" width="42.140625" style="45" bestFit="1" customWidth="1"/>
    <col min="7936" max="7936" width="5.85546875" style="45" customWidth="1"/>
    <col min="7937" max="7937" width="13.140625" style="45" bestFit="1" customWidth="1"/>
    <col min="7938" max="7938" width="6" style="45" customWidth="1"/>
    <col min="7939" max="7939" width="13.140625" style="45" bestFit="1" customWidth="1"/>
    <col min="7940" max="7940" width="6.140625" style="45" customWidth="1"/>
    <col min="7941" max="7941" width="13.140625" style="45" bestFit="1" customWidth="1"/>
    <col min="7942" max="7942" width="6.140625" style="45" customWidth="1"/>
    <col min="7943" max="7944" width="13.140625" style="45" bestFit="1" customWidth="1"/>
    <col min="7945" max="7945" width="6.140625" style="45" customWidth="1"/>
    <col min="7946" max="7946" width="13.140625" style="45" bestFit="1" customWidth="1"/>
    <col min="7947" max="7947" width="15" style="45" bestFit="1" customWidth="1"/>
    <col min="7948" max="7948" width="5.28515625" style="45" customWidth="1"/>
    <col min="7949" max="7949" width="4.42578125" style="45" customWidth="1"/>
    <col min="7950" max="7950" width="3.85546875" style="45" customWidth="1"/>
    <col min="7951" max="7951" width="5.28515625" style="45" customWidth="1"/>
    <col min="7952" max="7952" width="5" style="45" customWidth="1"/>
    <col min="7953" max="8186" width="14.5703125" style="45"/>
    <col min="8187" max="8187" width="4.140625" style="45" customWidth="1"/>
    <col min="8188" max="8188" width="5.28515625" style="45" customWidth="1"/>
    <col min="8189" max="8189" width="8.7109375" style="45" customWidth="1"/>
    <col min="8190" max="8190" width="2.28515625" style="45" customWidth="1"/>
    <col min="8191" max="8191" width="42.140625" style="45" bestFit="1" customWidth="1"/>
    <col min="8192" max="8192" width="5.85546875" style="45" customWidth="1"/>
    <col min="8193" max="8193" width="13.140625" style="45" bestFit="1" customWidth="1"/>
    <col min="8194" max="8194" width="6" style="45" customWidth="1"/>
    <col min="8195" max="8195" width="13.140625" style="45" bestFit="1" customWidth="1"/>
    <col min="8196" max="8196" width="6.140625" style="45" customWidth="1"/>
    <col min="8197" max="8197" width="13.140625" style="45" bestFit="1" customWidth="1"/>
    <col min="8198" max="8198" width="6.140625" style="45" customWidth="1"/>
    <col min="8199" max="8200" width="13.140625" style="45" bestFit="1" customWidth="1"/>
    <col min="8201" max="8201" width="6.140625" style="45" customWidth="1"/>
    <col min="8202" max="8202" width="13.140625" style="45" bestFit="1" customWidth="1"/>
    <col min="8203" max="8203" width="15" style="45" bestFit="1" customWidth="1"/>
    <col min="8204" max="8204" width="5.28515625" style="45" customWidth="1"/>
    <col min="8205" max="8205" width="4.42578125" style="45" customWidth="1"/>
    <col min="8206" max="8206" width="3.85546875" style="45" customWidth="1"/>
    <col min="8207" max="8207" width="5.28515625" style="45" customWidth="1"/>
    <col min="8208" max="8208" width="5" style="45" customWidth="1"/>
    <col min="8209" max="8442" width="14.5703125" style="45"/>
    <col min="8443" max="8443" width="4.140625" style="45" customWidth="1"/>
    <col min="8444" max="8444" width="5.28515625" style="45" customWidth="1"/>
    <col min="8445" max="8445" width="8.7109375" style="45" customWidth="1"/>
    <col min="8446" max="8446" width="2.28515625" style="45" customWidth="1"/>
    <col min="8447" max="8447" width="42.140625" style="45" bestFit="1" customWidth="1"/>
    <col min="8448" max="8448" width="5.85546875" style="45" customWidth="1"/>
    <col min="8449" max="8449" width="13.140625" style="45" bestFit="1" customWidth="1"/>
    <col min="8450" max="8450" width="6" style="45" customWidth="1"/>
    <col min="8451" max="8451" width="13.140625" style="45" bestFit="1" customWidth="1"/>
    <col min="8452" max="8452" width="6.140625" style="45" customWidth="1"/>
    <col min="8453" max="8453" width="13.140625" style="45" bestFit="1" customWidth="1"/>
    <col min="8454" max="8454" width="6.140625" style="45" customWidth="1"/>
    <col min="8455" max="8456" width="13.140625" style="45" bestFit="1" customWidth="1"/>
    <col min="8457" max="8457" width="6.140625" style="45" customWidth="1"/>
    <col min="8458" max="8458" width="13.140625" style="45" bestFit="1" customWidth="1"/>
    <col min="8459" max="8459" width="15" style="45" bestFit="1" customWidth="1"/>
    <col min="8460" max="8460" width="5.28515625" style="45" customWidth="1"/>
    <col min="8461" max="8461" width="4.42578125" style="45" customWidth="1"/>
    <col min="8462" max="8462" width="3.85546875" style="45" customWidth="1"/>
    <col min="8463" max="8463" width="5.28515625" style="45" customWidth="1"/>
    <col min="8464" max="8464" width="5" style="45" customWidth="1"/>
    <col min="8465" max="8698" width="14.5703125" style="45"/>
    <col min="8699" max="8699" width="4.140625" style="45" customWidth="1"/>
    <col min="8700" max="8700" width="5.28515625" style="45" customWidth="1"/>
    <col min="8701" max="8701" width="8.7109375" style="45" customWidth="1"/>
    <col min="8702" max="8702" width="2.28515625" style="45" customWidth="1"/>
    <col min="8703" max="8703" width="42.140625" style="45" bestFit="1" customWidth="1"/>
    <col min="8704" max="8704" width="5.85546875" style="45" customWidth="1"/>
    <col min="8705" max="8705" width="13.140625" style="45" bestFit="1" customWidth="1"/>
    <col min="8706" max="8706" width="6" style="45" customWidth="1"/>
    <col min="8707" max="8707" width="13.140625" style="45" bestFit="1" customWidth="1"/>
    <col min="8708" max="8708" width="6.140625" style="45" customWidth="1"/>
    <col min="8709" max="8709" width="13.140625" style="45" bestFit="1" customWidth="1"/>
    <col min="8710" max="8710" width="6.140625" style="45" customWidth="1"/>
    <col min="8711" max="8712" width="13.140625" style="45" bestFit="1" customWidth="1"/>
    <col min="8713" max="8713" width="6.140625" style="45" customWidth="1"/>
    <col min="8714" max="8714" width="13.140625" style="45" bestFit="1" customWidth="1"/>
    <col min="8715" max="8715" width="15" style="45" bestFit="1" customWidth="1"/>
    <col min="8716" max="8716" width="5.28515625" style="45" customWidth="1"/>
    <col min="8717" max="8717" width="4.42578125" style="45" customWidth="1"/>
    <col min="8718" max="8718" width="3.85546875" style="45" customWidth="1"/>
    <col min="8719" max="8719" width="5.28515625" style="45" customWidth="1"/>
    <col min="8720" max="8720" width="5" style="45" customWidth="1"/>
    <col min="8721" max="8954" width="14.5703125" style="45"/>
    <col min="8955" max="8955" width="4.140625" style="45" customWidth="1"/>
    <col min="8956" max="8956" width="5.28515625" style="45" customWidth="1"/>
    <col min="8957" max="8957" width="8.7109375" style="45" customWidth="1"/>
    <col min="8958" max="8958" width="2.28515625" style="45" customWidth="1"/>
    <col min="8959" max="8959" width="42.140625" style="45" bestFit="1" customWidth="1"/>
    <col min="8960" max="8960" width="5.85546875" style="45" customWidth="1"/>
    <col min="8961" max="8961" width="13.140625" style="45" bestFit="1" customWidth="1"/>
    <col min="8962" max="8962" width="6" style="45" customWidth="1"/>
    <col min="8963" max="8963" width="13.140625" style="45" bestFit="1" customWidth="1"/>
    <col min="8964" max="8964" width="6.140625" style="45" customWidth="1"/>
    <col min="8965" max="8965" width="13.140625" style="45" bestFit="1" customWidth="1"/>
    <col min="8966" max="8966" width="6.140625" style="45" customWidth="1"/>
    <col min="8967" max="8968" width="13.140625" style="45" bestFit="1" customWidth="1"/>
    <col min="8969" max="8969" width="6.140625" style="45" customWidth="1"/>
    <col min="8970" max="8970" width="13.140625" style="45" bestFit="1" customWidth="1"/>
    <col min="8971" max="8971" width="15" style="45" bestFit="1" customWidth="1"/>
    <col min="8972" max="8972" width="5.28515625" style="45" customWidth="1"/>
    <col min="8973" max="8973" width="4.42578125" style="45" customWidth="1"/>
    <col min="8974" max="8974" width="3.85546875" style="45" customWidth="1"/>
    <col min="8975" max="8975" width="5.28515625" style="45" customWidth="1"/>
    <col min="8976" max="8976" width="5" style="45" customWidth="1"/>
    <col min="8977" max="9210" width="14.5703125" style="45"/>
    <col min="9211" max="9211" width="4.140625" style="45" customWidth="1"/>
    <col min="9212" max="9212" width="5.28515625" style="45" customWidth="1"/>
    <col min="9213" max="9213" width="8.7109375" style="45" customWidth="1"/>
    <col min="9214" max="9214" width="2.28515625" style="45" customWidth="1"/>
    <col min="9215" max="9215" width="42.140625" style="45" bestFit="1" customWidth="1"/>
    <col min="9216" max="9216" width="5.85546875" style="45" customWidth="1"/>
    <col min="9217" max="9217" width="13.140625" style="45" bestFit="1" customWidth="1"/>
    <col min="9218" max="9218" width="6" style="45" customWidth="1"/>
    <col min="9219" max="9219" width="13.140625" style="45" bestFit="1" customWidth="1"/>
    <col min="9220" max="9220" width="6.140625" style="45" customWidth="1"/>
    <col min="9221" max="9221" width="13.140625" style="45" bestFit="1" customWidth="1"/>
    <col min="9222" max="9222" width="6.140625" style="45" customWidth="1"/>
    <col min="9223" max="9224" width="13.140625" style="45" bestFit="1" customWidth="1"/>
    <col min="9225" max="9225" width="6.140625" style="45" customWidth="1"/>
    <col min="9226" max="9226" width="13.140625" style="45" bestFit="1" customWidth="1"/>
    <col min="9227" max="9227" width="15" style="45" bestFit="1" customWidth="1"/>
    <col min="9228" max="9228" width="5.28515625" style="45" customWidth="1"/>
    <col min="9229" max="9229" width="4.42578125" style="45" customWidth="1"/>
    <col min="9230" max="9230" width="3.85546875" style="45" customWidth="1"/>
    <col min="9231" max="9231" width="5.28515625" style="45" customWidth="1"/>
    <col min="9232" max="9232" width="5" style="45" customWidth="1"/>
    <col min="9233" max="9466" width="14.5703125" style="45"/>
    <col min="9467" max="9467" width="4.140625" style="45" customWidth="1"/>
    <col min="9468" max="9468" width="5.28515625" style="45" customWidth="1"/>
    <col min="9469" max="9469" width="8.7109375" style="45" customWidth="1"/>
    <col min="9470" max="9470" width="2.28515625" style="45" customWidth="1"/>
    <col min="9471" max="9471" width="42.140625" style="45" bestFit="1" customWidth="1"/>
    <col min="9472" max="9472" width="5.85546875" style="45" customWidth="1"/>
    <col min="9473" max="9473" width="13.140625" style="45" bestFit="1" customWidth="1"/>
    <col min="9474" max="9474" width="6" style="45" customWidth="1"/>
    <col min="9475" max="9475" width="13.140625" style="45" bestFit="1" customWidth="1"/>
    <col min="9476" max="9476" width="6.140625" style="45" customWidth="1"/>
    <col min="9477" max="9477" width="13.140625" style="45" bestFit="1" customWidth="1"/>
    <col min="9478" max="9478" width="6.140625" style="45" customWidth="1"/>
    <col min="9479" max="9480" width="13.140625" style="45" bestFit="1" customWidth="1"/>
    <col min="9481" max="9481" width="6.140625" style="45" customWidth="1"/>
    <col min="9482" max="9482" width="13.140625" style="45" bestFit="1" customWidth="1"/>
    <col min="9483" max="9483" width="15" style="45" bestFit="1" customWidth="1"/>
    <col min="9484" max="9484" width="5.28515625" style="45" customWidth="1"/>
    <col min="9485" max="9485" width="4.42578125" style="45" customWidth="1"/>
    <col min="9486" max="9486" width="3.85546875" style="45" customWidth="1"/>
    <col min="9487" max="9487" width="5.28515625" style="45" customWidth="1"/>
    <col min="9488" max="9488" width="5" style="45" customWidth="1"/>
    <col min="9489" max="9722" width="14.5703125" style="45"/>
    <col min="9723" max="9723" width="4.140625" style="45" customWidth="1"/>
    <col min="9724" max="9724" width="5.28515625" style="45" customWidth="1"/>
    <col min="9725" max="9725" width="8.7109375" style="45" customWidth="1"/>
    <col min="9726" max="9726" width="2.28515625" style="45" customWidth="1"/>
    <col min="9727" max="9727" width="42.140625" style="45" bestFit="1" customWidth="1"/>
    <col min="9728" max="9728" width="5.85546875" style="45" customWidth="1"/>
    <col min="9729" max="9729" width="13.140625" style="45" bestFit="1" customWidth="1"/>
    <col min="9730" max="9730" width="6" style="45" customWidth="1"/>
    <col min="9731" max="9731" width="13.140625" style="45" bestFit="1" customWidth="1"/>
    <col min="9732" max="9732" width="6.140625" style="45" customWidth="1"/>
    <col min="9733" max="9733" width="13.140625" style="45" bestFit="1" customWidth="1"/>
    <col min="9734" max="9734" width="6.140625" style="45" customWidth="1"/>
    <col min="9735" max="9736" width="13.140625" style="45" bestFit="1" customWidth="1"/>
    <col min="9737" max="9737" width="6.140625" style="45" customWidth="1"/>
    <col min="9738" max="9738" width="13.140625" style="45" bestFit="1" customWidth="1"/>
    <col min="9739" max="9739" width="15" style="45" bestFit="1" customWidth="1"/>
    <col min="9740" max="9740" width="5.28515625" style="45" customWidth="1"/>
    <col min="9741" max="9741" width="4.42578125" style="45" customWidth="1"/>
    <col min="9742" max="9742" width="3.85546875" style="45" customWidth="1"/>
    <col min="9743" max="9743" width="5.28515625" style="45" customWidth="1"/>
    <col min="9744" max="9744" width="5" style="45" customWidth="1"/>
    <col min="9745" max="9978" width="14.5703125" style="45"/>
    <col min="9979" max="9979" width="4.140625" style="45" customWidth="1"/>
    <col min="9980" max="9980" width="5.28515625" style="45" customWidth="1"/>
    <col min="9981" max="9981" width="8.7109375" style="45" customWidth="1"/>
    <col min="9982" max="9982" width="2.28515625" style="45" customWidth="1"/>
    <col min="9983" max="9983" width="42.140625" style="45" bestFit="1" customWidth="1"/>
    <col min="9984" max="9984" width="5.85546875" style="45" customWidth="1"/>
    <col min="9985" max="9985" width="13.140625" style="45" bestFit="1" customWidth="1"/>
    <col min="9986" max="9986" width="6" style="45" customWidth="1"/>
    <col min="9987" max="9987" width="13.140625" style="45" bestFit="1" customWidth="1"/>
    <col min="9988" max="9988" width="6.140625" style="45" customWidth="1"/>
    <col min="9989" max="9989" width="13.140625" style="45" bestFit="1" customWidth="1"/>
    <col min="9990" max="9990" width="6.140625" style="45" customWidth="1"/>
    <col min="9991" max="9992" width="13.140625" style="45" bestFit="1" customWidth="1"/>
    <col min="9993" max="9993" width="6.140625" style="45" customWidth="1"/>
    <col min="9994" max="9994" width="13.140625" style="45" bestFit="1" customWidth="1"/>
    <col min="9995" max="9995" width="15" style="45" bestFit="1" customWidth="1"/>
    <col min="9996" max="9996" width="5.28515625" style="45" customWidth="1"/>
    <col min="9997" max="9997" width="4.42578125" style="45" customWidth="1"/>
    <col min="9998" max="9998" width="3.85546875" style="45" customWidth="1"/>
    <col min="9999" max="9999" width="5.28515625" style="45" customWidth="1"/>
    <col min="10000" max="10000" width="5" style="45" customWidth="1"/>
    <col min="10001" max="10234" width="14.5703125" style="45"/>
    <col min="10235" max="10235" width="4.140625" style="45" customWidth="1"/>
    <col min="10236" max="10236" width="5.28515625" style="45" customWidth="1"/>
    <col min="10237" max="10237" width="8.7109375" style="45" customWidth="1"/>
    <col min="10238" max="10238" width="2.28515625" style="45" customWidth="1"/>
    <col min="10239" max="10239" width="42.140625" style="45" bestFit="1" customWidth="1"/>
    <col min="10240" max="10240" width="5.85546875" style="45" customWidth="1"/>
    <col min="10241" max="10241" width="13.140625" style="45" bestFit="1" customWidth="1"/>
    <col min="10242" max="10242" width="6" style="45" customWidth="1"/>
    <col min="10243" max="10243" width="13.140625" style="45" bestFit="1" customWidth="1"/>
    <col min="10244" max="10244" width="6.140625" style="45" customWidth="1"/>
    <col min="10245" max="10245" width="13.140625" style="45" bestFit="1" customWidth="1"/>
    <col min="10246" max="10246" width="6.140625" style="45" customWidth="1"/>
    <col min="10247" max="10248" width="13.140625" style="45" bestFit="1" customWidth="1"/>
    <col min="10249" max="10249" width="6.140625" style="45" customWidth="1"/>
    <col min="10250" max="10250" width="13.140625" style="45" bestFit="1" customWidth="1"/>
    <col min="10251" max="10251" width="15" style="45" bestFit="1" customWidth="1"/>
    <col min="10252" max="10252" width="5.28515625" style="45" customWidth="1"/>
    <col min="10253" max="10253" width="4.42578125" style="45" customWidth="1"/>
    <col min="10254" max="10254" width="3.85546875" style="45" customWidth="1"/>
    <col min="10255" max="10255" width="5.28515625" style="45" customWidth="1"/>
    <col min="10256" max="10256" width="5" style="45" customWidth="1"/>
    <col min="10257" max="10490" width="14.5703125" style="45"/>
    <col min="10491" max="10491" width="4.140625" style="45" customWidth="1"/>
    <col min="10492" max="10492" width="5.28515625" style="45" customWidth="1"/>
    <col min="10493" max="10493" width="8.7109375" style="45" customWidth="1"/>
    <col min="10494" max="10494" width="2.28515625" style="45" customWidth="1"/>
    <col min="10495" max="10495" width="42.140625" style="45" bestFit="1" customWidth="1"/>
    <col min="10496" max="10496" width="5.85546875" style="45" customWidth="1"/>
    <col min="10497" max="10497" width="13.140625" style="45" bestFit="1" customWidth="1"/>
    <col min="10498" max="10498" width="6" style="45" customWidth="1"/>
    <col min="10499" max="10499" width="13.140625" style="45" bestFit="1" customWidth="1"/>
    <col min="10500" max="10500" width="6.140625" style="45" customWidth="1"/>
    <col min="10501" max="10501" width="13.140625" style="45" bestFit="1" customWidth="1"/>
    <col min="10502" max="10502" width="6.140625" style="45" customWidth="1"/>
    <col min="10503" max="10504" width="13.140625" style="45" bestFit="1" customWidth="1"/>
    <col min="10505" max="10505" width="6.140625" style="45" customWidth="1"/>
    <col min="10506" max="10506" width="13.140625" style="45" bestFit="1" customWidth="1"/>
    <col min="10507" max="10507" width="15" style="45" bestFit="1" customWidth="1"/>
    <col min="10508" max="10508" width="5.28515625" style="45" customWidth="1"/>
    <col min="10509" max="10509" width="4.42578125" style="45" customWidth="1"/>
    <col min="10510" max="10510" width="3.85546875" style="45" customWidth="1"/>
    <col min="10511" max="10511" width="5.28515625" style="45" customWidth="1"/>
    <col min="10512" max="10512" width="5" style="45" customWidth="1"/>
    <col min="10513" max="10746" width="14.5703125" style="45"/>
    <col min="10747" max="10747" width="4.140625" style="45" customWidth="1"/>
    <col min="10748" max="10748" width="5.28515625" style="45" customWidth="1"/>
    <col min="10749" max="10749" width="8.7109375" style="45" customWidth="1"/>
    <col min="10750" max="10750" width="2.28515625" style="45" customWidth="1"/>
    <col min="10751" max="10751" width="42.140625" style="45" bestFit="1" customWidth="1"/>
    <col min="10752" max="10752" width="5.85546875" style="45" customWidth="1"/>
    <col min="10753" max="10753" width="13.140625" style="45" bestFit="1" customWidth="1"/>
    <col min="10754" max="10754" width="6" style="45" customWidth="1"/>
    <col min="10755" max="10755" width="13.140625" style="45" bestFit="1" customWidth="1"/>
    <col min="10756" max="10756" width="6.140625" style="45" customWidth="1"/>
    <col min="10757" max="10757" width="13.140625" style="45" bestFit="1" customWidth="1"/>
    <col min="10758" max="10758" width="6.140625" style="45" customWidth="1"/>
    <col min="10759" max="10760" width="13.140625" style="45" bestFit="1" customWidth="1"/>
    <col min="10761" max="10761" width="6.140625" style="45" customWidth="1"/>
    <col min="10762" max="10762" width="13.140625" style="45" bestFit="1" customWidth="1"/>
    <col min="10763" max="10763" width="15" style="45" bestFit="1" customWidth="1"/>
    <col min="10764" max="10764" width="5.28515625" style="45" customWidth="1"/>
    <col min="10765" max="10765" width="4.42578125" style="45" customWidth="1"/>
    <col min="10766" max="10766" width="3.85546875" style="45" customWidth="1"/>
    <col min="10767" max="10767" width="5.28515625" style="45" customWidth="1"/>
    <col min="10768" max="10768" width="5" style="45" customWidth="1"/>
    <col min="10769" max="11002" width="14.5703125" style="45"/>
    <col min="11003" max="11003" width="4.140625" style="45" customWidth="1"/>
    <col min="11004" max="11004" width="5.28515625" style="45" customWidth="1"/>
    <col min="11005" max="11005" width="8.7109375" style="45" customWidth="1"/>
    <col min="11006" max="11006" width="2.28515625" style="45" customWidth="1"/>
    <col min="11007" max="11007" width="42.140625" style="45" bestFit="1" customWidth="1"/>
    <col min="11008" max="11008" width="5.85546875" style="45" customWidth="1"/>
    <col min="11009" max="11009" width="13.140625" style="45" bestFit="1" customWidth="1"/>
    <col min="11010" max="11010" width="6" style="45" customWidth="1"/>
    <col min="11011" max="11011" width="13.140625" style="45" bestFit="1" customWidth="1"/>
    <col min="11012" max="11012" width="6.140625" style="45" customWidth="1"/>
    <col min="11013" max="11013" width="13.140625" style="45" bestFit="1" customWidth="1"/>
    <col min="11014" max="11014" width="6.140625" style="45" customWidth="1"/>
    <col min="11015" max="11016" width="13.140625" style="45" bestFit="1" customWidth="1"/>
    <col min="11017" max="11017" width="6.140625" style="45" customWidth="1"/>
    <col min="11018" max="11018" width="13.140625" style="45" bestFit="1" customWidth="1"/>
    <col min="11019" max="11019" width="15" style="45" bestFit="1" customWidth="1"/>
    <col min="11020" max="11020" width="5.28515625" style="45" customWidth="1"/>
    <col min="11021" max="11021" width="4.42578125" style="45" customWidth="1"/>
    <col min="11022" max="11022" width="3.85546875" style="45" customWidth="1"/>
    <col min="11023" max="11023" width="5.28515625" style="45" customWidth="1"/>
    <col min="11024" max="11024" width="5" style="45" customWidth="1"/>
    <col min="11025" max="11258" width="14.5703125" style="45"/>
    <col min="11259" max="11259" width="4.140625" style="45" customWidth="1"/>
    <col min="11260" max="11260" width="5.28515625" style="45" customWidth="1"/>
    <col min="11261" max="11261" width="8.7109375" style="45" customWidth="1"/>
    <col min="11262" max="11262" width="2.28515625" style="45" customWidth="1"/>
    <col min="11263" max="11263" width="42.140625" style="45" bestFit="1" customWidth="1"/>
    <col min="11264" max="11264" width="5.85546875" style="45" customWidth="1"/>
    <col min="11265" max="11265" width="13.140625" style="45" bestFit="1" customWidth="1"/>
    <col min="11266" max="11266" width="6" style="45" customWidth="1"/>
    <col min="11267" max="11267" width="13.140625" style="45" bestFit="1" customWidth="1"/>
    <col min="11268" max="11268" width="6.140625" style="45" customWidth="1"/>
    <col min="11269" max="11269" width="13.140625" style="45" bestFit="1" customWidth="1"/>
    <col min="11270" max="11270" width="6.140625" style="45" customWidth="1"/>
    <col min="11271" max="11272" width="13.140625" style="45" bestFit="1" customWidth="1"/>
    <col min="11273" max="11273" width="6.140625" style="45" customWidth="1"/>
    <col min="11274" max="11274" width="13.140625" style="45" bestFit="1" customWidth="1"/>
    <col min="11275" max="11275" width="15" style="45" bestFit="1" customWidth="1"/>
    <col min="11276" max="11276" width="5.28515625" style="45" customWidth="1"/>
    <col min="11277" max="11277" width="4.42578125" style="45" customWidth="1"/>
    <col min="11278" max="11278" width="3.85546875" style="45" customWidth="1"/>
    <col min="11279" max="11279" width="5.28515625" style="45" customWidth="1"/>
    <col min="11280" max="11280" width="5" style="45" customWidth="1"/>
    <col min="11281" max="11514" width="14.5703125" style="45"/>
    <col min="11515" max="11515" width="4.140625" style="45" customWidth="1"/>
    <col min="11516" max="11516" width="5.28515625" style="45" customWidth="1"/>
    <col min="11517" max="11517" width="8.7109375" style="45" customWidth="1"/>
    <col min="11518" max="11518" width="2.28515625" style="45" customWidth="1"/>
    <col min="11519" max="11519" width="42.140625" style="45" bestFit="1" customWidth="1"/>
    <col min="11520" max="11520" width="5.85546875" style="45" customWidth="1"/>
    <col min="11521" max="11521" width="13.140625" style="45" bestFit="1" customWidth="1"/>
    <col min="11522" max="11522" width="6" style="45" customWidth="1"/>
    <col min="11523" max="11523" width="13.140625" style="45" bestFit="1" customWidth="1"/>
    <col min="11524" max="11524" width="6.140625" style="45" customWidth="1"/>
    <col min="11525" max="11525" width="13.140625" style="45" bestFit="1" customWidth="1"/>
    <col min="11526" max="11526" width="6.140625" style="45" customWidth="1"/>
    <col min="11527" max="11528" width="13.140625" style="45" bestFit="1" customWidth="1"/>
    <col min="11529" max="11529" width="6.140625" style="45" customWidth="1"/>
    <col min="11530" max="11530" width="13.140625" style="45" bestFit="1" customWidth="1"/>
    <col min="11531" max="11531" width="15" style="45" bestFit="1" customWidth="1"/>
    <col min="11532" max="11532" width="5.28515625" style="45" customWidth="1"/>
    <col min="11533" max="11533" width="4.42578125" style="45" customWidth="1"/>
    <col min="11534" max="11534" width="3.85546875" style="45" customWidth="1"/>
    <col min="11535" max="11535" width="5.28515625" style="45" customWidth="1"/>
    <col min="11536" max="11536" width="5" style="45" customWidth="1"/>
    <col min="11537" max="11770" width="14.5703125" style="45"/>
    <col min="11771" max="11771" width="4.140625" style="45" customWidth="1"/>
    <col min="11772" max="11772" width="5.28515625" style="45" customWidth="1"/>
    <col min="11773" max="11773" width="8.7109375" style="45" customWidth="1"/>
    <col min="11774" max="11774" width="2.28515625" style="45" customWidth="1"/>
    <col min="11775" max="11775" width="42.140625" style="45" bestFit="1" customWidth="1"/>
    <col min="11776" max="11776" width="5.85546875" style="45" customWidth="1"/>
    <col min="11777" max="11777" width="13.140625" style="45" bestFit="1" customWidth="1"/>
    <col min="11778" max="11778" width="6" style="45" customWidth="1"/>
    <col min="11779" max="11779" width="13.140625" style="45" bestFit="1" customWidth="1"/>
    <col min="11780" max="11780" width="6.140625" style="45" customWidth="1"/>
    <col min="11781" max="11781" width="13.140625" style="45" bestFit="1" customWidth="1"/>
    <col min="11782" max="11782" width="6.140625" style="45" customWidth="1"/>
    <col min="11783" max="11784" width="13.140625" style="45" bestFit="1" customWidth="1"/>
    <col min="11785" max="11785" width="6.140625" style="45" customWidth="1"/>
    <col min="11786" max="11786" width="13.140625" style="45" bestFit="1" customWidth="1"/>
    <col min="11787" max="11787" width="15" style="45" bestFit="1" customWidth="1"/>
    <col min="11788" max="11788" width="5.28515625" style="45" customWidth="1"/>
    <col min="11789" max="11789" width="4.42578125" style="45" customWidth="1"/>
    <col min="11790" max="11790" width="3.85546875" style="45" customWidth="1"/>
    <col min="11791" max="11791" width="5.28515625" style="45" customWidth="1"/>
    <col min="11792" max="11792" width="5" style="45" customWidth="1"/>
    <col min="11793" max="12026" width="14.5703125" style="45"/>
    <col min="12027" max="12027" width="4.140625" style="45" customWidth="1"/>
    <col min="12028" max="12028" width="5.28515625" style="45" customWidth="1"/>
    <col min="12029" max="12029" width="8.7109375" style="45" customWidth="1"/>
    <col min="12030" max="12030" width="2.28515625" style="45" customWidth="1"/>
    <col min="12031" max="12031" width="42.140625" style="45" bestFit="1" customWidth="1"/>
    <col min="12032" max="12032" width="5.85546875" style="45" customWidth="1"/>
    <col min="12033" max="12033" width="13.140625" style="45" bestFit="1" customWidth="1"/>
    <col min="12034" max="12034" width="6" style="45" customWidth="1"/>
    <col min="12035" max="12035" width="13.140625" style="45" bestFit="1" customWidth="1"/>
    <col min="12036" max="12036" width="6.140625" style="45" customWidth="1"/>
    <col min="12037" max="12037" width="13.140625" style="45" bestFit="1" customWidth="1"/>
    <col min="12038" max="12038" width="6.140625" style="45" customWidth="1"/>
    <col min="12039" max="12040" width="13.140625" style="45" bestFit="1" customWidth="1"/>
    <col min="12041" max="12041" width="6.140625" style="45" customWidth="1"/>
    <col min="12042" max="12042" width="13.140625" style="45" bestFit="1" customWidth="1"/>
    <col min="12043" max="12043" width="15" style="45" bestFit="1" customWidth="1"/>
    <col min="12044" max="12044" width="5.28515625" style="45" customWidth="1"/>
    <col min="12045" max="12045" width="4.42578125" style="45" customWidth="1"/>
    <col min="12046" max="12046" width="3.85546875" style="45" customWidth="1"/>
    <col min="12047" max="12047" width="5.28515625" style="45" customWidth="1"/>
    <col min="12048" max="12048" width="5" style="45" customWidth="1"/>
    <col min="12049" max="12282" width="14.5703125" style="45"/>
    <col min="12283" max="12283" width="4.140625" style="45" customWidth="1"/>
    <col min="12284" max="12284" width="5.28515625" style="45" customWidth="1"/>
    <col min="12285" max="12285" width="8.7109375" style="45" customWidth="1"/>
    <col min="12286" max="12286" width="2.28515625" style="45" customWidth="1"/>
    <col min="12287" max="12287" width="42.140625" style="45" bestFit="1" customWidth="1"/>
    <col min="12288" max="12288" width="5.85546875" style="45" customWidth="1"/>
    <col min="12289" max="12289" width="13.140625" style="45" bestFit="1" customWidth="1"/>
    <col min="12290" max="12290" width="6" style="45" customWidth="1"/>
    <col min="12291" max="12291" width="13.140625" style="45" bestFit="1" customWidth="1"/>
    <col min="12292" max="12292" width="6.140625" style="45" customWidth="1"/>
    <col min="12293" max="12293" width="13.140625" style="45" bestFit="1" customWidth="1"/>
    <col min="12294" max="12294" width="6.140625" style="45" customWidth="1"/>
    <col min="12295" max="12296" width="13.140625" style="45" bestFit="1" customWidth="1"/>
    <col min="12297" max="12297" width="6.140625" style="45" customWidth="1"/>
    <col min="12298" max="12298" width="13.140625" style="45" bestFit="1" customWidth="1"/>
    <col min="12299" max="12299" width="15" style="45" bestFit="1" customWidth="1"/>
    <col min="12300" max="12300" width="5.28515625" style="45" customWidth="1"/>
    <col min="12301" max="12301" width="4.42578125" style="45" customWidth="1"/>
    <col min="12302" max="12302" width="3.85546875" style="45" customWidth="1"/>
    <col min="12303" max="12303" width="5.28515625" style="45" customWidth="1"/>
    <col min="12304" max="12304" width="5" style="45" customWidth="1"/>
    <col min="12305" max="12538" width="14.5703125" style="45"/>
    <col min="12539" max="12539" width="4.140625" style="45" customWidth="1"/>
    <col min="12540" max="12540" width="5.28515625" style="45" customWidth="1"/>
    <col min="12541" max="12541" width="8.7109375" style="45" customWidth="1"/>
    <col min="12542" max="12542" width="2.28515625" style="45" customWidth="1"/>
    <col min="12543" max="12543" width="42.140625" style="45" bestFit="1" customWidth="1"/>
    <col min="12544" max="12544" width="5.85546875" style="45" customWidth="1"/>
    <col min="12545" max="12545" width="13.140625" style="45" bestFit="1" customWidth="1"/>
    <col min="12546" max="12546" width="6" style="45" customWidth="1"/>
    <col min="12547" max="12547" width="13.140625" style="45" bestFit="1" customWidth="1"/>
    <col min="12548" max="12548" width="6.140625" style="45" customWidth="1"/>
    <col min="12549" max="12549" width="13.140625" style="45" bestFit="1" customWidth="1"/>
    <col min="12550" max="12550" width="6.140625" style="45" customWidth="1"/>
    <col min="12551" max="12552" width="13.140625" style="45" bestFit="1" customWidth="1"/>
    <col min="12553" max="12553" width="6.140625" style="45" customWidth="1"/>
    <col min="12554" max="12554" width="13.140625" style="45" bestFit="1" customWidth="1"/>
    <col min="12555" max="12555" width="15" style="45" bestFit="1" customWidth="1"/>
    <col min="12556" max="12556" width="5.28515625" style="45" customWidth="1"/>
    <col min="12557" max="12557" width="4.42578125" style="45" customWidth="1"/>
    <col min="12558" max="12558" width="3.85546875" style="45" customWidth="1"/>
    <col min="12559" max="12559" width="5.28515625" style="45" customWidth="1"/>
    <col min="12560" max="12560" width="5" style="45" customWidth="1"/>
    <col min="12561" max="12794" width="14.5703125" style="45"/>
    <col min="12795" max="12795" width="4.140625" style="45" customWidth="1"/>
    <col min="12796" max="12796" width="5.28515625" style="45" customWidth="1"/>
    <col min="12797" max="12797" width="8.7109375" style="45" customWidth="1"/>
    <col min="12798" max="12798" width="2.28515625" style="45" customWidth="1"/>
    <col min="12799" max="12799" width="42.140625" style="45" bestFit="1" customWidth="1"/>
    <col min="12800" max="12800" width="5.85546875" style="45" customWidth="1"/>
    <col min="12801" max="12801" width="13.140625" style="45" bestFit="1" customWidth="1"/>
    <col min="12802" max="12802" width="6" style="45" customWidth="1"/>
    <col min="12803" max="12803" width="13.140625" style="45" bestFit="1" customWidth="1"/>
    <col min="12804" max="12804" width="6.140625" style="45" customWidth="1"/>
    <col min="12805" max="12805" width="13.140625" style="45" bestFit="1" customWidth="1"/>
    <col min="12806" max="12806" width="6.140625" style="45" customWidth="1"/>
    <col min="12807" max="12808" width="13.140625" style="45" bestFit="1" customWidth="1"/>
    <col min="12809" max="12809" width="6.140625" style="45" customWidth="1"/>
    <col min="12810" max="12810" width="13.140625" style="45" bestFit="1" customWidth="1"/>
    <col min="12811" max="12811" width="15" style="45" bestFit="1" customWidth="1"/>
    <col min="12812" max="12812" width="5.28515625" style="45" customWidth="1"/>
    <col min="12813" max="12813" width="4.42578125" style="45" customWidth="1"/>
    <col min="12814" max="12814" width="3.85546875" style="45" customWidth="1"/>
    <col min="12815" max="12815" width="5.28515625" style="45" customWidth="1"/>
    <col min="12816" max="12816" width="5" style="45" customWidth="1"/>
    <col min="12817" max="13050" width="14.5703125" style="45"/>
    <col min="13051" max="13051" width="4.140625" style="45" customWidth="1"/>
    <col min="13052" max="13052" width="5.28515625" style="45" customWidth="1"/>
    <col min="13053" max="13053" width="8.7109375" style="45" customWidth="1"/>
    <col min="13054" max="13054" width="2.28515625" style="45" customWidth="1"/>
    <col min="13055" max="13055" width="42.140625" style="45" bestFit="1" customWidth="1"/>
    <col min="13056" max="13056" width="5.85546875" style="45" customWidth="1"/>
    <col min="13057" max="13057" width="13.140625" style="45" bestFit="1" customWidth="1"/>
    <col min="13058" max="13058" width="6" style="45" customWidth="1"/>
    <col min="13059" max="13059" width="13.140625" style="45" bestFit="1" customWidth="1"/>
    <col min="13060" max="13060" width="6.140625" style="45" customWidth="1"/>
    <col min="13061" max="13061" width="13.140625" style="45" bestFit="1" customWidth="1"/>
    <col min="13062" max="13062" width="6.140625" style="45" customWidth="1"/>
    <col min="13063" max="13064" width="13.140625" style="45" bestFit="1" customWidth="1"/>
    <col min="13065" max="13065" width="6.140625" style="45" customWidth="1"/>
    <col min="13066" max="13066" width="13.140625" style="45" bestFit="1" customWidth="1"/>
    <col min="13067" max="13067" width="15" style="45" bestFit="1" customWidth="1"/>
    <col min="13068" max="13068" width="5.28515625" style="45" customWidth="1"/>
    <col min="13069" max="13069" width="4.42578125" style="45" customWidth="1"/>
    <col min="13070" max="13070" width="3.85546875" style="45" customWidth="1"/>
    <col min="13071" max="13071" width="5.28515625" style="45" customWidth="1"/>
    <col min="13072" max="13072" width="5" style="45" customWidth="1"/>
    <col min="13073" max="13306" width="14.5703125" style="45"/>
    <col min="13307" max="13307" width="4.140625" style="45" customWidth="1"/>
    <col min="13308" max="13308" width="5.28515625" style="45" customWidth="1"/>
    <col min="13309" max="13309" width="8.7109375" style="45" customWidth="1"/>
    <col min="13310" max="13310" width="2.28515625" style="45" customWidth="1"/>
    <col min="13311" max="13311" width="42.140625" style="45" bestFit="1" customWidth="1"/>
    <col min="13312" max="13312" width="5.85546875" style="45" customWidth="1"/>
    <col min="13313" max="13313" width="13.140625" style="45" bestFit="1" customWidth="1"/>
    <col min="13314" max="13314" width="6" style="45" customWidth="1"/>
    <col min="13315" max="13315" width="13.140625" style="45" bestFit="1" customWidth="1"/>
    <col min="13316" max="13316" width="6.140625" style="45" customWidth="1"/>
    <col min="13317" max="13317" width="13.140625" style="45" bestFit="1" customWidth="1"/>
    <col min="13318" max="13318" width="6.140625" style="45" customWidth="1"/>
    <col min="13319" max="13320" width="13.140625" style="45" bestFit="1" customWidth="1"/>
    <col min="13321" max="13321" width="6.140625" style="45" customWidth="1"/>
    <col min="13322" max="13322" width="13.140625" style="45" bestFit="1" customWidth="1"/>
    <col min="13323" max="13323" width="15" style="45" bestFit="1" customWidth="1"/>
    <col min="13324" max="13324" width="5.28515625" style="45" customWidth="1"/>
    <col min="13325" max="13325" width="4.42578125" style="45" customWidth="1"/>
    <col min="13326" max="13326" width="3.85546875" style="45" customWidth="1"/>
    <col min="13327" max="13327" width="5.28515625" style="45" customWidth="1"/>
    <col min="13328" max="13328" width="5" style="45" customWidth="1"/>
    <col min="13329" max="13562" width="14.5703125" style="45"/>
    <col min="13563" max="13563" width="4.140625" style="45" customWidth="1"/>
    <col min="13564" max="13564" width="5.28515625" style="45" customWidth="1"/>
    <col min="13565" max="13565" width="8.7109375" style="45" customWidth="1"/>
    <col min="13566" max="13566" width="2.28515625" style="45" customWidth="1"/>
    <col min="13567" max="13567" width="42.140625" style="45" bestFit="1" customWidth="1"/>
    <col min="13568" max="13568" width="5.85546875" style="45" customWidth="1"/>
    <col min="13569" max="13569" width="13.140625" style="45" bestFit="1" customWidth="1"/>
    <col min="13570" max="13570" width="6" style="45" customWidth="1"/>
    <col min="13571" max="13571" width="13.140625" style="45" bestFit="1" customWidth="1"/>
    <col min="13572" max="13572" width="6.140625" style="45" customWidth="1"/>
    <col min="13573" max="13573" width="13.140625" style="45" bestFit="1" customWidth="1"/>
    <col min="13574" max="13574" width="6.140625" style="45" customWidth="1"/>
    <col min="13575" max="13576" width="13.140625" style="45" bestFit="1" customWidth="1"/>
    <col min="13577" max="13577" width="6.140625" style="45" customWidth="1"/>
    <col min="13578" max="13578" width="13.140625" style="45" bestFit="1" customWidth="1"/>
    <col min="13579" max="13579" width="15" style="45" bestFit="1" customWidth="1"/>
    <col min="13580" max="13580" width="5.28515625" style="45" customWidth="1"/>
    <col min="13581" max="13581" width="4.42578125" style="45" customWidth="1"/>
    <col min="13582" max="13582" width="3.85546875" style="45" customWidth="1"/>
    <col min="13583" max="13583" width="5.28515625" style="45" customWidth="1"/>
    <col min="13584" max="13584" width="5" style="45" customWidth="1"/>
    <col min="13585" max="13818" width="14.5703125" style="45"/>
    <col min="13819" max="13819" width="4.140625" style="45" customWidth="1"/>
    <col min="13820" max="13820" width="5.28515625" style="45" customWidth="1"/>
    <col min="13821" max="13821" width="8.7109375" style="45" customWidth="1"/>
    <col min="13822" max="13822" width="2.28515625" style="45" customWidth="1"/>
    <col min="13823" max="13823" width="42.140625" style="45" bestFit="1" customWidth="1"/>
    <col min="13824" max="13824" width="5.85546875" style="45" customWidth="1"/>
    <col min="13825" max="13825" width="13.140625" style="45" bestFit="1" customWidth="1"/>
    <col min="13826" max="13826" width="6" style="45" customWidth="1"/>
    <col min="13827" max="13827" width="13.140625" style="45" bestFit="1" customWidth="1"/>
    <col min="13828" max="13828" width="6.140625" style="45" customWidth="1"/>
    <col min="13829" max="13829" width="13.140625" style="45" bestFit="1" customWidth="1"/>
    <col min="13830" max="13830" width="6.140625" style="45" customWidth="1"/>
    <col min="13831" max="13832" width="13.140625" style="45" bestFit="1" customWidth="1"/>
    <col min="13833" max="13833" width="6.140625" style="45" customWidth="1"/>
    <col min="13834" max="13834" width="13.140625" style="45" bestFit="1" customWidth="1"/>
    <col min="13835" max="13835" width="15" style="45" bestFit="1" customWidth="1"/>
    <col min="13836" max="13836" width="5.28515625" style="45" customWidth="1"/>
    <col min="13837" max="13837" width="4.42578125" style="45" customWidth="1"/>
    <col min="13838" max="13838" width="3.85546875" style="45" customWidth="1"/>
    <col min="13839" max="13839" width="5.28515625" style="45" customWidth="1"/>
    <col min="13840" max="13840" width="5" style="45" customWidth="1"/>
    <col min="13841" max="14074" width="14.5703125" style="45"/>
    <col min="14075" max="14075" width="4.140625" style="45" customWidth="1"/>
    <col min="14076" max="14076" width="5.28515625" style="45" customWidth="1"/>
    <col min="14077" max="14077" width="8.7109375" style="45" customWidth="1"/>
    <col min="14078" max="14078" width="2.28515625" style="45" customWidth="1"/>
    <col min="14079" max="14079" width="42.140625" style="45" bestFit="1" customWidth="1"/>
    <col min="14080" max="14080" width="5.85546875" style="45" customWidth="1"/>
    <col min="14081" max="14081" width="13.140625" style="45" bestFit="1" customWidth="1"/>
    <col min="14082" max="14082" width="6" style="45" customWidth="1"/>
    <col min="14083" max="14083" width="13.140625" style="45" bestFit="1" customWidth="1"/>
    <col min="14084" max="14084" width="6.140625" style="45" customWidth="1"/>
    <col min="14085" max="14085" width="13.140625" style="45" bestFit="1" customWidth="1"/>
    <col min="14086" max="14086" width="6.140625" style="45" customWidth="1"/>
    <col min="14087" max="14088" width="13.140625" style="45" bestFit="1" customWidth="1"/>
    <col min="14089" max="14089" width="6.140625" style="45" customWidth="1"/>
    <col min="14090" max="14090" width="13.140625" style="45" bestFit="1" customWidth="1"/>
    <col min="14091" max="14091" width="15" style="45" bestFit="1" customWidth="1"/>
    <col min="14092" max="14092" width="5.28515625" style="45" customWidth="1"/>
    <col min="14093" max="14093" width="4.42578125" style="45" customWidth="1"/>
    <col min="14094" max="14094" width="3.85546875" style="45" customWidth="1"/>
    <col min="14095" max="14095" width="5.28515625" style="45" customWidth="1"/>
    <col min="14096" max="14096" width="5" style="45" customWidth="1"/>
    <col min="14097" max="14330" width="14.5703125" style="45"/>
    <col min="14331" max="14331" width="4.140625" style="45" customWidth="1"/>
    <col min="14332" max="14332" width="5.28515625" style="45" customWidth="1"/>
    <col min="14333" max="14333" width="8.7109375" style="45" customWidth="1"/>
    <col min="14334" max="14334" width="2.28515625" style="45" customWidth="1"/>
    <col min="14335" max="14335" width="42.140625" style="45" bestFit="1" customWidth="1"/>
    <col min="14336" max="14336" width="5.85546875" style="45" customWidth="1"/>
    <col min="14337" max="14337" width="13.140625" style="45" bestFit="1" customWidth="1"/>
    <col min="14338" max="14338" width="6" style="45" customWidth="1"/>
    <col min="14339" max="14339" width="13.140625" style="45" bestFit="1" customWidth="1"/>
    <col min="14340" max="14340" width="6.140625" style="45" customWidth="1"/>
    <col min="14341" max="14341" width="13.140625" style="45" bestFit="1" customWidth="1"/>
    <col min="14342" max="14342" width="6.140625" style="45" customWidth="1"/>
    <col min="14343" max="14344" width="13.140625" style="45" bestFit="1" customWidth="1"/>
    <col min="14345" max="14345" width="6.140625" style="45" customWidth="1"/>
    <col min="14346" max="14346" width="13.140625" style="45" bestFit="1" customWidth="1"/>
    <col min="14347" max="14347" width="15" style="45" bestFit="1" customWidth="1"/>
    <col min="14348" max="14348" width="5.28515625" style="45" customWidth="1"/>
    <col min="14349" max="14349" width="4.42578125" style="45" customWidth="1"/>
    <col min="14350" max="14350" width="3.85546875" style="45" customWidth="1"/>
    <col min="14351" max="14351" width="5.28515625" style="45" customWidth="1"/>
    <col min="14352" max="14352" width="5" style="45" customWidth="1"/>
    <col min="14353" max="14586" width="14.5703125" style="45"/>
    <col min="14587" max="14587" width="4.140625" style="45" customWidth="1"/>
    <col min="14588" max="14588" width="5.28515625" style="45" customWidth="1"/>
    <col min="14589" max="14589" width="8.7109375" style="45" customWidth="1"/>
    <col min="14590" max="14590" width="2.28515625" style="45" customWidth="1"/>
    <col min="14591" max="14591" width="42.140625" style="45" bestFit="1" customWidth="1"/>
    <col min="14592" max="14592" width="5.85546875" style="45" customWidth="1"/>
    <col min="14593" max="14593" width="13.140625" style="45" bestFit="1" customWidth="1"/>
    <col min="14594" max="14594" width="6" style="45" customWidth="1"/>
    <col min="14595" max="14595" width="13.140625" style="45" bestFit="1" customWidth="1"/>
    <col min="14596" max="14596" width="6.140625" style="45" customWidth="1"/>
    <col min="14597" max="14597" width="13.140625" style="45" bestFit="1" customWidth="1"/>
    <col min="14598" max="14598" width="6.140625" style="45" customWidth="1"/>
    <col min="14599" max="14600" width="13.140625" style="45" bestFit="1" customWidth="1"/>
    <col min="14601" max="14601" width="6.140625" style="45" customWidth="1"/>
    <col min="14602" max="14602" width="13.140625" style="45" bestFit="1" customWidth="1"/>
    <col min="14603" max="14603" width="15" style="45" bestFit="1" customWidth="1"/>
    <col min="14604" max="14604" width="5.28515625" style="45" customWidth="1"/>
    <col min="14605" max="14605" width="4.42578125" style="45" customWidth="1"/>
    <col min="14606" max="14606" width="3.85546875" style="45" customWidth="1"/>
    <col min="14607" max="14607" width="5.28515625" style="45" customWidth="1"/>
    <col min="14608" max="14608" width="5" style="45" customWidth="1"/>
    <col min="14609" max="14842" width="14.5703125" style="45"/>
    <col min="14843" max="14843" width="4.140625" style="45" customWidth="1"/>
    <col min="14844" max="14844" width="5.28515625" style="45" customWidth="1"/>
    <col min="14845" max="14845" width="8.7109375" style="45" customWidth="1"/>
    <col min="14846" max="14846" width="2.28515625" style="45" customWidth="1"/>
    <col min="14847" max="14847" width="42.140625" style="45" bestFit="1" customWidth="1"/>
    <col min="14848" max="14848" width="5.85546875" style="45" customWidth="1"/>
    <col min="14849" max="14849" width="13.140625" style="45" bestFit="1" customWidth="1"/>
    <col min="14850" max="14850" width="6" style="45" customWidth="1"/>
    <col min="14851" max="14851" width="13.140625" style="45" bestFit="1" customWidth="1"/>
    <col min="14852" max="14852" width="6.140625" style="45" customWidth="1"/>
    <col min="14853" max="14853" width="13.140625" style="45" bestFit="1" customWidth="1"/>
    <col min="14854" max="14854" width="6.140625" style="45" customWidth="1"/>
    <col min="14855" max="14856" width="13.140625" style="45" bestFit="1" customWidth="1"/>
    <col min="14857" max="14857" width="6.140625" style="45" customWidth="1"/>
    <col min="14858" max="14858" width="13.140625" style="45" bestFit="1" customWidth="1"/>
    <col min="14859" max="14859" width="15" style="45" bestFit="1" customWidth="1"/>
    <col min="14860" max="14860" width="5.28515625" style="45" customWidth="1"/>
    <col min="14861" max="14861" width="4.42578125" style="45" customWidth="1"/>
    <col min="14862" max="14862" width="3.85546875" style="45" customWidth="1"/>
    <col min="14863" max="14863" width="5.28515625" style="45" customWidth="1"/>
    <col min="14864" max="14864" width="5" style="45" customWidth="1"/>
    <col min="14865" max="15098" width="14.5703125" style="45"/>
    <col min="15099" max="15099" width="4.140625" style="45" customWidth="1"/>
    <col min="15100" max="15100" width="5.28515625" style="45" customWidth="1"/>
    <col min="15101" max="15101" width="8.7109375" style="45" customWidth="1"/>
    <col min="15102" max="15102" width="2.28515625" style="45" customWidth="1"/>
    <col min="15103" max="15103" width="42.140625" style="45" bestFit="1" customWidth="1"/>
    <col min="15104" max="15104" width="5.85546875" style="45" customWidth="1"/>
    <col min="15105" max="15105" width="13.140625" style="45" bestFit="1" customWidth="1"/>
    <col min="15106" max="15106" width="6" style="45" customWidth="1"/>
    <col min="15107" max="15107" width="13.140625" style="45" bestFit="1" customWidth="1"/>
    <col min="15108" max="15108" width="6.140625" style="45" customWidth="1"/>
    <col min="15109" max="15109" width="13.140625" style="45" bestFit="1" customWidth="1"/>
    <col min="15110" max="15110" width="6.140625" style="45" customWidth="1"/>
    <col min="15111" max="15112" width="13.140625" style="45" bestFit="1" customWidth="1"/>
    <col min="15113" max="15113" width="6.140625" style="45" customWidth="1"/>
    <col min="15114" max="15114" width="13.140625" style="45" bestFit="1" customWidth="1"/>
    <col min="15115" max="15115" width="15" style="45" bestFit="1" customWidth="1"/>
    <col min="15116" max="15116" width="5.28515625" style="45" customWidth="1"/>
    <col min="15117" max="15117" width="4.42578125" style="45" customWidth="1"/>
    <col min="15118" max="15118" width="3.85546875" style="45" customWidth="1"/>
    <col min="15119" max="15119" width="5.28515625" style="45" customWidth="1"/>
    <col min="15120" max="15120" width="5" style="45" customWidth="1"/>
    <col min="15121" max="15354" width="14.5703125" style="45"/>
    <col min="15355" max="15355" width="4.140625" style="45" customWidth="1"/>
    <col min="15356" max="15356" width="5.28515625" style="45" customWidth="1"/>
    <col min="15357" max="15357" width="8.7109375" style="45" customWidth="1"/>
    <col min="15358" max="15358" width="2.28515625" style="45" customWidth="1"/>
    <col min="15359" max="15359" width="42.140625" style="45" bestFit="1" customWidth="1"/>
    <col min="15360" max="15360" width="5.85546875" style="45" customWidth="1"/>
    <col min="15361" max="15361" width="13.140625" style="45" bestFit="1" customWidth="1"/>
    <col min="15362" max="15362" width="6" style="45" customWidth="1"/>
    <col min="15363" max="15363" width="13.140625" style="45" bestFit="1" customWidth="1"/>
    <col min="15364" max="15364" width="6.140625" style="45" customWidth="1"/>
    <col min="15365" max="15365" width="13.140625" style="45" bestFit="1" customWidth="1"/>
    <col min="15366" max="15366" width="6.140625" style="45" customWidth="1"/>
    <col min="15367" max="15368" width="13.140625" style="45" bestFit="1" customWidth="1"/>
    <col min="15369" max="15369" width="6.140625" style="45" customWidth="1"/>
    <col min="15370" max="15370" width="13.140625" style="45" bestFit="1" customWidth="1"/>
    <col min="15371" max="15371" width="15" style="45" bestFit="1" customWidth="1"/>
    <col min="15372" max="15372" width="5.28515625" style="45" customWidth="1"/>
    <col min="15373" max="15373" width="4.42578125" style="45" customWidth="1"/>
    <col min="15374" max="15374" width="3.85546875" style="45" customWidth="1"/>
    <col min="15375" max="15375" width="5.28515625" style="45" customWidth="1"/>
    <col min="15376" max="15376" width="5" style="45" customWidth="1"/>
    <col min="15377" max="15610" width="14.5703125" style="45"/>
    <col min="15611" max="15611" width="4.140625" style="45" customWidth="1"/>
    <col min="15612" max="15612" width="5.28515625" style="45" customWidth="1"/>
    <col min="15613" max="15613" width="8.7109375" style="45" customWidth="1"/>
    <col min="15614" max="15614" width="2.28515625" style="45" customWidth="1"/>
    <col min="15615" max="15615" width="42.140625" style="45" bestFit="1" customWidth="1"/>
    <col min="15616" max="15616" width="5.85546875" style="45" customWidth="1"/>
    <col min="15617" max="15617" width="13.140625" style="45" bestFit="1" customWidth="1"/>
    <col min="15618" max="15618" width="6" style="45" customWidth="1"/>
    <col min="15619" max="15619" width="13.140625" style="45" bestFit="1" customWidth="1"/>
    <col min="15620" max="15620" width="6.140625" style="45" customWidth="1"/>
    <col min="15621" max="15621" width="13.140625" style="45" bestFit="1" customWidth="1"/>
    <col min="15622" max="15622" width="6.140625" style="45" customWidth="1"/>
    <col min="15623" max="15624" width="13.140625" style="45" bestFit="1" customWidth="1"/>
    <col min="15625" max="15625" width="6.140625" style="45" customWidth="1"/>
    <col min="15626" max="15626" width="13.140625" style="45" bestFit="1" customWidth="1"/>
    <col min="15627" max="15627" width="15" style="45" bestFit="1" customWidth="1"/>
    <col min="15628" max="15628" width="5.28515625" style="45" customWidth="1"/>
    <col min="15629" max="15629" width="4.42578125" style="45" customWidth="1"/>
    <col min="15630" max="15630" width="3.85546875" style="45" customWidth="1"/>
    <col min="15631" max="15631" width="5.28515625" style="45" customWidth="1"/>
    <col min="15632" max="15632" width="5" style="45" customWidth="1"/>
    <col min="15633" max="15866" width="14.5703125" style="45"/>
    <col min="15867" max="15867" width="4.140625" style="45" customWidth="1"/>
    <col min="15868" max="15868" width="5.28515625" style="45" customWidth="1"/>
    <col min="15869" max="15869" width="8.7109375" style="45" customWidth="1"/>
    <col min="15870" max="15870" width="2.28515625" style="45" customWidth="1"/>
    <col min="15871" max="15871" width="42.140625" style="45" bestFit="1" customWidth="1"/>
    <col min="15872" max="15872" width="5.85546875" style="45" customWidth="1"/>
    <col min="15873" max="15873" width="13.140625" style="45" bestFit="1" customWidth="1"/>
    <col min="15874" max="15874" width="6" style="45" customWidth="1"/>
    <col min="15875" max="15875" width="13.140625" style="45" bestFit="1" customWidth="1"/>
    <col min="15876" max="15876" width="6.140625" style="45" customWidth="1"/>
    <col min="15877" max="15877" width="13.140625" style="45" bestFit="1" customWidth="1"/>
    <col min="15878" max="15878" width="6.140625" style="45" customWidth="1"/>
    <col min="15879" max="15880" width="13.140625" style="45" bestFit="1" customWidth="1"/>
    <col min="15881" max="15881" width="6.140625" style="45" customWidth="1"/>
    <col min="15882" max="15882" width="13.140625" style="45" bestFit="1" customWidth="1"/>
    <col min="15883" max="15883" width="15" style="45" bestFit="1" customWidth="1"/>
    <col min="15884" max="15884" width="5.28515625" style="45" customWidth="1"/>
    <col min="15885" max="15885" width="4.42578125" style="45" customWidth="1"/>
    <col min="15886" max="15886" width="3.85546875" style="45" customWidth="1"/>
    <col min="15887" max="15887" width="5.28515625" style="45" customWidth="1"/>
    <col min="15888" max="15888" width="5" style="45" customWidth="1"/>
    <col min="15889" max="16122" width="14.5703125" style="45"/>
    <col min="16123" max="16123" width="4.140625" style="45" customWidth="1"/>
    <col min="16124" max="16124" width="5.28515625" style="45" customWidth="1"/>
    <col min="16125" max="16125" width="8.7109375" style="45" customWidth="1"/>
    <col min="16126" max="16126" width="2.28515625" style="45" customWidth="1"/>
    <col min="16127" max="16127" width="42.140625" style="45" bestFit="1" customWidth="1"/>
    <col min="16128" max="16128" width="5.85546875" style="45" customWidth="1"/>
    <col min="16129" max="16129" width="13.140625" style="45" bestFit="1" customWidth="1"/>
    <col min="16130" max="16130" width="6" style="45" customWidth="1"/>
    <col min="16131" max="16131" width="13.140625" style="45" bestFit="1" customWidth="1"/>
    <col min="16132" max="16132" width="6.140625" style="45" customWidth="1"/>
    <col min="16133" max="16133" width="13.140625" style="45" bestFit="1" customWidth="1"/>
    <col min="16134" max="16134" width="6.140625" style="45" customWidth="1"/>
    <col min="16135" max="16136" width="13.140625" style="45" bestFit="1" customWidth="1"/>
    <col min="16137" max="16137" width="6.140625" style="45" customWidth="1"/>
    <col min="16138" max="16138" width="13.140625" style="45" bestFit="1" customWidth="1"/>
    <col min="16139" max="16139" width="15" style="45" bestFit="1" customWidth="1"/>
    <col min="16140" max="16140" width="5.28515625" style="45" customWidth="1"/>
    <col min="16141" max="16141" width="4.42578125" style="45" customWidth="1"/>
    <col min="16142" max="16142" width="3.85546875" style="45" customWidth="1"/>
    <col min="16143" max="16143" width="5.28515625" style="45" customWidth="1"/>
    <col min="16144" max="16144" width="5" style="45" customWidth="1"/>
    <col min="16145" max="16384" width="14.5703125" style="45"/>
  </cols>
  <sheetData>
    <row r="1" spans="1:17" s="35" customFormat="1" ht="12.7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88"/>
      <c r="K1" s="88"/>
      <c r="L1" s="88"/>
      <c r="M1" s="88"/>
      <c r="N1" s="88"/>
      <c r="O1" s="88"/>
    </row>
    <row r="2" spans="1:17" s="35" customFormat="1" ht="12.75" customHeight="1" x14ac:dyDescent="0.2">
      <c r="A2" s="96" t="s">
        <v>343</v>
      </c>
      <c r="B2" s="96"/>
      <c r="C2" s="96"/>
      <c r="D2" s="96"/>
      <c r="E2" s="96"/>
      <c r="F2" s="96"/>
      <c r="G2" s="96"/>
      <c r="H2" s="96"/>
      <c r="I2" s="96"/>
      <c r="J2" s="89"/>
      <c r="K2" s="89"/>
      <c r="L2" s="89"/>
      <c r="M2" s="89"/>
      <c r="N2" s="89"/>
      <c r="O2" s="89"/>
    </row>
    <row r="3" spans="1:17" s="35" customFormat="1" ht="12.75" customHeight="1" thickBot="1" x14ac:dyDescent="0.25">
      <c r="A3" s="52"/>
      <c r="B3" s="53"/>
      <c r="C3" s="53"/>
      <c r="D3" s="54"/>
      <c r="E3" s="55"/>
      <c r="F3" s="55"/>
      <c r="G3" s="55"/>
      <c r="H3" s="90"/>
      <c r="I3" s="55"/>
      <c r="J3" s="90"/>
      <c r="K3" s="90"/>
      <c r="L3" s="90"/>
      <c r="M3" s="91"/>
      <c r="N3" s="90"/>
      <c r="O3" s="91"/>
    </row>
    <row r="4" spans="1:17" s="38" customFormat="1" ht="12.75" customHeight="1" x14ac:dyDescent="0.2">
      <c r="A4" s="13"/>
      <c r="B4" s="1"/>
      <c r="C4" s="1"/>
      <c r="D4" s="14"/>
      <c r="E4" s="14"/>
      <c r="F4" s="2"/>
      <c r="G4" s="3"/>
      <c r="H4" s="16"/>
      <c r="I4" s="36"/>
      <c r="J4" s="16"/>
      <c r="K4" s="19"/>
      <c r="L4" s="16"/>
      <c r="M4" s="19"/>
      <c r="N4" s="16"/>
      <c r="O4" s="19"/>
      <c r="P4" s="37"/>
    </row>
    <row r="5" spans="1:17" s="38" customFormat="1" ht="12.75" customHeight="1" x14ac:dyDescent="0.2">
      <c r="A5" s="15"/>
      <c r="B5" s="17"/>
      <c r="C5" s="17"/>
      <c r="D5" s="16"/>
      <c r="E5" s="16" t="s">
        <v>132</v>
      </c>
      <c r="F5" s="19" t="s">
        <v>2</v>
      </c>
      <c r="G5" s="4" t="s">
        <v>326</v>
      </c>
      <c r="H5" s="20"/>
      <c r="I5" s="39"/>
      <c r="J5" s="20"/>
      <c r="K5" s="16"/>
      <c r="L5" s="16"/>
      <c r="M5" s="19"/>
      <c r="N5" s="16"/>
      <c r="O5" s="19"/>
      <c r="P5" s="37"/>
      <c r="Q5" s="40"/>
    </row>
    <row r="6" spans="1:17" s="38" customFormat="1" ht="12.75" customHeight="1" x14ac:dyDescent="0.2">
      <c r="A6" s="21" t="s">
        <v>7</v>
      </c>
      <c r="B6" s="17" t="s">
        <v>8</v>
      </c>
      <c r="C6" s="22"/>
      <c r="D6" s="16" t="s">
        <v>9</v>
      </c>
      <c r="E6" s="19" t="s">
        <v>2</v>
      </c>
      <c r="F6" s="19" t="s">
        <v>276</v>
      </c>
      <c r="G6" s="4" t="s">
        <v>327</v>
      </c>
      <c r="H6" s="20"/>
      <c r="I6" s="39" t="s">
        <v>328</v>
      </c>
      <c r="J6" s="16"/>
      <c r="K6" s="19"/>
      <c r="L6" s="16"/>
      <c r="M6" s="19"/>
      <c r="N6" s="16"/>
      <c r="O6" s="19"/>
      <c r="P6" s="37"/>
      <c r="Q6" s="40"/>
    </row>
    <row r="7" spans="1:17" s="38" customFormat="1" ht="12.75" customHeight="1" x14ac:dyDescent="0.2">
      <c r="A7" s="21" t="s">
        <v>10</v>
      </c>
      <c r="B7" s="17" t="s">
        <v>11</v>
      </c>
      <c r="C7" s="17"/>
      <c r="D7" s="16" t="s">
        <v>12</v>
      </c>
      <c r="E7" s="16" t="s">
        <v>346</v>
      </c>
      <c r="F7" s="19" t="s">
        <v>329</v>
      </c>
      <c r="G7" s="4" t="s">
        <v>275</v>
      </c>
      <c r="H7" s="16"/>
      <c r="I7" s="39" t="s">
        <v>330</v>
      </c>
      <c r="J7" s="16"/>
      <c r="K7" s="19"/>
      <c r="L7" s="16"/>
      <c r="M7" s="19"/>
      <c r="N7" s="16"/>
      <c r="O7" s="19"/>
      <c r="P7" s="37"/>
      <c r="Q7" s="40"/>
    </row>
    <row r="8" spans="1:17" s="38" customFormat="1" ht="12.75" customHeight="1" thickBot="1" x14ac:dyDescent="0.25">
      <c r="A8" s="23"/>
      <c r="B8" s="5"/>
      <c r="C8" s="5"/>
      <c r="D8" s="24"/>
      <c r="E8" s="24"/>
      <c r="F8" s="6"/>
      <c r="G8" s="7"/>
      <c r="H8" s="16"/>
      <c r="I8" s="41"/>
      <c r="J8" s="16"/>
      <c r="K8" s="19"/>
      <c r="L8" s="16"/>
      <c r="M8" s="19"/>
      <c r="N8" s="16"/>
      <c r="O8" s="19"/>
      <c r="P8" s="42"/>
    </row>
    <row r="9" spans="1:17" ht="12.75" customHeight="1" thickBot="1" x14ac:dyDescent="0.25"/>
    <row r="10" spans="1:17" ht="12.75" customHeight="1" thickBot="1" x14ac:dyDescent="0.25">
      <c r="A10" s="97" t="s">
        <v>15</v>
      </c>
      <c r="B10" s="98"/>
      <c r="C10" s="98"/>
      <c r="D10" s="98"/>
      <c r="E10" s="98"/>
      <c r="F10" s="98"/>
      <c r="G10" s="98"/>
      <c r="H10" s="98"/>
      <c r="I10" s="99"/>
      <c r="Q10" s="48"/>
    </row>
    <row r="12" spans="1:17" ht="12.75" customHeight="1" x14ac:dyDescent="0.2">
      <c r="A12" s="9"/>
      <c r="B12" s="57"/>
      <c r="C12" s="54"/>
      <c r="D12" s="54" t="s">
        <v>16</v>
      </c>
      <c r="E12" s="9"/>
      <c r="F12" s="9"/>
      <c r="G12" s="9"/>
      <c r="H12" s="46"/>
      <c r="I12" s="92"/>
      <c r="J12" s="46"/>
      <c r="K12" s="46"/>
      <c r="L12" s="46"/>
      <c r="M12" s="46"/>
      <c r="N12" s="46"/>
      <c r="O12" s="46"/>
    </row>
    <row r="13" spans="1:17" ht="12.75" customHeight="1" x14ac:dyDescent="0.2">
      <c r="A13" s="9"/>
      <c r="B13" s="57"/>
      <c r="C13" s="54"/>
      <c r="D13" s="54" t="s">
        <v>17</v>
      </c>
      <c r="E13" s="9"/>
      <c r="F13" s="9"/>
      <c r="G13" s="9"/>
      <c r="H13" s="46"/>
      <c r="I13" s="46"/>
      <c r="J13" s="46"/>
      <c r="K13" s="46"/>
      <c r="L13" s="46"/>
      <c r="M13" s="46"/>
      <c r="N13" s="46"/>
      <c r="O13" s="46"/>
    </row>
    <row r="14" spans="1:17" ht="12.75" customHeight="1" x14ac:dyDescent="0.2">
      <c r="A14" s="9"/>
      <c r="B14" s="57">
        <v>1</v>
      </c>
      <c r="C14" s="54"/>
      <c r="D14" s="54" t="s">
        <v>18</v>
      </c>
      <c r="E14" s="56">
        <v>1</v>
      </c>
      <c r="F14" s="56">
        <v>707619.34214461653</v>
      </c>
      <c r="G14" s="56"/>
      <c r="H14" s="46"/>
      <c r="I14" s="46"/>
      <c r="J14" s="46"/>
      <c r="K14" s="46"/>
      <c r="L14" s="46"/>
      <c r="M14" s="46"/>
      <c r="N14" s="46"/>
      <c r="O14" s="46"/>
    </row>
    <row r="15" spans="1:17" ht="12.75" customHeight="1" x14ac:dyDescent="0.2">
      <c r="A15" s="9"/>
      <c r="B15" s="57">
        <v>2</v>
      </c>
      <c r="C15" s="54"/>
      <c r="D15" s="54" t="s">
        <v>19</v>
      </c>
      <c r="E15" s="56">
        <v>1</v>
      </c>
      <c r="F15" s="56">
        <v>498930.54961832426</v>
      </c>
      <c r="G15" s="56"/>
      <c r="H15" s="46"/>
      <c r="I15" s="46"/>
      <c r="J15" s="46"/>
      <c r="K15" s="46"/>
      <c r="L15" s="46"/>
      <c r="M15" s="46"/>
      <c r="N15" s="46"/>
      <c r="O15" s="46"/>
    </row>
    <row r="16" spans="1:17" ht="12.75" customHeight="1" x14ac:dyDescent="0.2">
      <c r="A16" s="9"/>
      <c r="B16" s="57">
        <v>3</v>
      </c>
      <c r="C16" s="54"/>
      <c r="D16" s="54" t="s">
        <v>20</v>
      </c>
      <c r="E16" s="56">
        <v>1</v>
      </c>
      <c r="F16" s="56">
        <v>481620.59389683133</v>
      </c>
      <c r="G16" s="56"/>
      <c r="H16" s="46"/>
      <c r="I16" s="46"/>
      <c r="J16" s="46"/>
      <c r="K16" s="46"/>
      <c r="L16" s="46"/>
      <c r="M16" s="46"/>
      <c r="N16" s="46"/>
      <c r="O16" s="46"/>
    </row>
    <row r="17" spans="1:15" ht="12.75" customHeight="1" x14ac:dyDescent="0.2">
      <c r="A17" s="9"/>
      <c r="B17" s="57">
        <v>4</v>
      </c>
      <c r="C17" s="54"/>
      <c r="D17" s="54" t="s">
        <v>21</v>
      </c>
      <c r="E17" s="56">
        <v>12</v>
      </c>
      <c r="F17" s="56">
        <v>407029.74714947765</v>
      </c>
      <c r="G17" s="56"/>
      <c r="H17" s="46"/>
      <c r="I17" s="46"/>
      <c r="J17" s="46"/>
      <c r="K17" s="46"/>
      <c r="L17" s="46"/>
      <c r="M17" s="46"/>
      <c r="N17" s="46"/>
      <c r="O17" s="46"/>
    </row>
    <row r="18" spans="1:15" ht="12.75" customHeight="1" x14ac:dyDescent="0.2">
      <c r="A18" s="9"/>
      <c r="B18" s="57">
        <v>5</v>
      </c>
      <c r="C18" s="54"/>
      <c r="D18" s="54" t="s">
        <v>22</v>
      </c>
      <c r="E18" s="56">
        <v>3</v>
      </c>
      <c r="F18" s="56">
        <v>398216.52554515266</v>
      </c>
      <c r="G18" s="56"/>
      <c r="H18" s="46"/>
      <c r="I18" s="46"/>
      <c r="J18" s="46"/>
      <c r="K18" s="46"/>
      <c r="L18" s="46"/>
      <c r="M18" s="46"/>
      <c r="N18" s="46"/>
      <c r="O18" s="46"/>
    </row>
    <row r="19" spans="1:15" ht="12.75" customHeight="1" x14ac:dyDescent="0.2">
      <c r="A19" s="9"/>
      <c r="B19" s="57">
        <v>6</v>
      </c>
      <c r="C19" s="54"/>
      <c r="D19" s="54" t="s">
        <v>23</v>
      </c>
      <c r="E19" s="56">
        <v>11</v>
      </c>
      <c r="F19" s="56">
        <v>398215.90185508505</v>
      </c>
      <c r="G19" s="56"/>
      <c r="H19" s="46"/>
      <c r="I19" s="46"/>
      <c r="J19" s="46"/>
      <c r="K19" s="46"/>
      <c r="L19" s="46"/>
      <c r="M19" s="46"/>
      <c r="N19" s="46"/>
      <c r="O19" s="46"/>
    </row>
    <row r="20" spans="1:15" ht="12.75" customHeight="1" x14ac:dyDescent="0.2">
      <c r="A20" s="9"/>
      <c r="B20" s="57">
        <v>7</v>
      </c>
      <c r="C20" s="54"/>
      <c r="D20" s="54" t="s">
        <v>24</v>
      </c>
      <c r="E20" s="56">
        <v>8</v>
      </c>
      <c r="F20" s="56">
        <v>398215.90185508505</v>
      </c>
      <c r="G20" s="56"/>
      <c r="H20" s="46"/>
      <c r="I20" s="46"/>
      <c r="J20" s="46"/>
      <c r="K20" s="46"/>
      <c r="L20" s="46"/>
      <c r="M20" s="46"/>
      <c r="N20" s="46"/>
      <c r="O20" s="46"/>
    </row>
    <row r="21" spans="1:15" ht="12.75" customHeight="1" x14ac:dyDescent="0.2">
      <c r="A21" s="9"/>
      <c r="B21" s="57">
        <v>8</v>
      </c>
      <c r="C21" s="54"/>
      <c r="D21" s="54" t="s">
        <v>25</v>
      </c>
      <c r="E21" s="56">
        <v>6</v>
      </c>
      <c r="F21" s="56">
        <v>389919.7372331043</v>
      </c>
      <c r="G21" s="56"/>
      <c r="H21" s="46"/>
      <c r="I21" s="46"/>
      <c r="J21" s="46"/>
      <c r="K21" s="46"/>
      <c r="L21" s="46"/>
      <c r="M21" s="46"/>
      <c r="N21" s="46"/>
      <c r="O21" s="46"/>
    </row>
    <row r="22" spans="1:15" ht="12.75" customHeight="1" x14ac:dyDescent="0.2">
      <c r="A22" s="9"/>
      <c r="B22" s="57">
        <v>9</v>
      </c>
      <c r="C22" s="54"/>
      <c r="D22" s="54" t="s">
        <v>26</v>
      </c>
      <c r="E22" s="56">
        <v>28</v>
      </c>
      <c r="F22" s="56">
        <v>365031.24336716143</v>
      </c>
      <c r="G22" s="56"/>
      <c r="H22" s="46"/>
      <c r="I22" s="46"/>
      <c r="J22" s="46"/>
      <c r="K22" s="46"/>
      <c r="L22" s="46"/>
      <c r="M22" s="46"/>
      <c r="N22" s="46"/>
      <c r="O22" s="46"/>
    </row>
    <row r="23" spans="1:15" ht="12.75" customHeight="1" x14ac:dyDescent="0.2">
      <c r="A23" s="9"/>
      <c r="B23" s="57">
        <v>10</v>
      </c>
      <c r="C23" s="54"/>
      <c r="D23" s="54" t="s">
        <v>27</v>
      </c>
      <c r="E23" s="56">
        <v>18</v>
      </c>
      <c r="F23" s="56">
        <v>348438.91412319953</v>
      </c>
      <c r="G23" s="56"/>
      <c r="H23" s="46"/>
      <c r="I23" s="46"/>
      <c r="J23" s="46"/>
      <c r="K23" s="46"/>
      <c r="L23" s="46"/>
      <c r="M23" s="46"/>
      <c r="N23" s="46"/>
      <c r="O23" s="46"/>
    </row>
    <row r="24" spans="1:15" ht="12.75" customHeight="1" x14ac:dyDescent="0.2">
      <c r="A24" s="9"/>
      <c r="B24" s="57">
        <v>11</v>
      </c>
      <c r="C24" s="54"/>
      <c r="D24" s="54" t="s">
        <v>28</v>
      </c>
      <c r="E24" s="56">
        <v>16</v>
      </c>
      <c r="F24" s="56">
        <v>331846.58487923752</v>
      </c>
      <c r="G24" s="56"/>
      <c r="H24" s="46"/>
      <c r="I24" s="46"/>
      <c r="J24" s="46"/>
      <c r="K24" s="46"/>
      <c r="L24" s="46"/>
      <c r="M24" s="46"/>
      <c r="N24" s="46"/>
      <c r="O24" s="46"/>
    </row>
    <row r="25" spans="1:15" ht="12.75" customHeight="1" x14ac:dyDescent="0.2">
      <c r="A25" s="9"/>
      <c r="B25" s="57">
        <v>12</v>
      </c>
      <c r="C25" s="54"/>
      <c r="D25" s="54" t="s">
        <v>29</v>
      </c>
      <c r="E25" s="55">
        <v>3</v>
      </c>
      <c r="F25" s="56">
        <v>331845.94663641701</v>
      </c>
      <c r="G25" s="56"/>
      <c r="H25" s="46"/>
      <c r="I25" s="46"/>
      <c r="J25" s="46"/>
      <c r="K25" s="46"/>
      <c r="L25" s="46"/>
      <c r="M25" s="46"/>
      <c r="N25" s="46"/>
      <c r="O25" s="46"/>
    </row>
    <row r="26" spans="1:15" ht="12.75" customHeight="1" x14ac:dyDescent="0.2">
      <c r="A26" s="9"/>
      <c r="B26" s="57">
        <v>13</v>
      </c>
      <c r="C26" s="54"/>
      <c r="D26" s="54" t="s">
        <v>30</v>
      </c>
      <c r="E26" s="56">
        <v>11</v>
      </c>
      <c r="F26" s="56">
        <v>298661.9263913139</v>
      </c>
      <c r="G26" s="56"/>
      <c r="H26" s="46"/>
      <c r="I26" s="46"/>
      <c r="J26" s="46"/>
      <c r="K26" s="46"/>
      <c r="L26" s="46"/>
      <c r="M26" s="46"/>
      <c r="N26" s="46"/>
      <c r="O26" s="46"/>
    </row>
    <row r="27" spans="1:15" ht="12.75" customHeight="1" x14ac:dyDescent="0.2">
      <c r="A27" s="9"/>
      <c r="B27" s="57">
        <v>14</v>
      </c>
      <c r="C27" s="54"/>
      <c r="D27" s="54" t="s">
        <v>31</v>
      </c>
      <c r="E27" s="56">
        <v>8</v>
      </c>
      <c r="F27" s="56">
        <v>251875.28021041836</v>
      </c>
      <c r="G27" s="56"/>
      <c r="H27" s="46"/>
      <c r="I27" s="46"/>
      <c r="J27" s="46"/>
      <c r="K27" s="46"/>
      <c r="L27" s="46"/>
      <c r="M27" s="46"/>
      <c r="N27" s="46"/>
      <c r="O27" s="46"/>
    </row>
    <row r="28" spans="1:15" ht="12.75" customHeight="1" x14ac:dyDescent="0.2">
      <c r="A28" s="9"/>
      <c r="B28" s="57">
        <v>15</v>
      </c>
      <c r="C28" s="54"/>
      <c r="D28" s="54" t="s">
        <v>32</v>
      </c>
      <c r="E28" s="56">
        <v>1</v>
      </c>
      <c r="F28" s="56">
        <v>251312.24519035753</v>
      </c>
      <c r="G28" s="56"/>
      <c r="H28" s="46"/>
      <c r="I28" s="46"/>
      <c r="J28" s="46"/>
      <c r="K28" s="46"/>
      <c r="L28" s="46"/>
      <c r="M28" s="46"/>
      <c r="N28" s="46"/>
      <c r="O28" s="46"/>
    </row>
    <row r="29" spans="1:15" ht="12.75" customHeight="1" x14ac:dyDescent="0.2">
      <c r="A29" s="9"/>
      <c r="B29" s="57">
        <v>16</v>
      </c>
      <c r="C29" s="54"/>
      <c r="D29" s="54" t="s">
        <v>33</v>
      </c>
      <c r="E29" s="56">
        <v>46</v>
      </c>
      <c r="F29" s="56">
        <v>230633.22009245344</v>
      </c>
      <c r="G29" s="56"/>
      <c r="H29" s="46"/>
      <c r="I29" s="46"/>
      <c r="J29" s="46"/>
      <c r="K29" s="46"/>
      <c r="L29" s="46"/>
      <c r="M29" s="46"/>
      <c r="N29" s="46"/>
      <c r="O29" s="46"/>
    </row>
    <row r="30" spans="1:15" ht="12.75" customHeight="1" x14ac:dyDescent="0.2">
      <c r="A30" s="9"/>
      <c r="B30" s="57">
        <v>17</v>
      </c>
      <c r="C30" s="54"/>
      <c r="D30" s="58" t="s">
        <v>338</v>
      </c>
      <c r="E30" s="56">
        <v>864</v>
      </c>
      <c r="F30" s="56"/>
      <c r="G30" s="56"/>
      <c r="H30" s="46"/>
      <c r="I30" s="46"/>
      <c r="J30" s="46"/>
      <c r="K30" s="46"/>
      <c r="L30" s="46"/>
      <c r="M30" s="46"/>
      <c r="N30" s="46"/>
      <c r="O30" s="46"/>
    </row>
    <row r="31" spans="1:15" ht="12.75" customHeight="1" x14ac:dyDescent="0.2">
      <c r="A31" s="9"/>
      <c r="B31" s="57"/>
      <c r="C31" s="54"/>
      <c r="D31" s="58" t="s">
        <v>34</v>
      </c>
      <c r="E31" s="55"/>
      <c r="F31" s="56">
        <v>306958.0910132947</v>
      </c>
      <c r="G31" s="56"/>
      <c r="H31" s="46"/>
      <c r="I31" s="46"/>
      <c r="J31" s="46"/>
      <c r="K31" s="46"/>
      <c r="L31" s="46"/>
      <c r="M31" s="46"/>
      <c r="N31" s="46"/>
      <c r="O31" s="46"/>
    </row>
    <row r="32" spans="1:15" ht="12.75" customHeight="1" x14ac:dyDescent="0.2">
      <c r="A32" s="9"/>
      <c r="B32" s="57"/>
      <c r="C32" s="54"/>
      <c r="D32" s="58" t="s">
        <v>35</v>
      </c>
      <c r="E32" s="56"/>
      <c r="F32" s="56">
        <v>265477.26790339011</v>
      </c>
      <c r="G32" s="56"/>
      <c r="H32" s="46"/>
      <c r="I32" s="46"/>
      <c r="J32" s="46"/>
      <c r="K32" s="46"/>
      <c r="L32" s="46"/>
      <c r="M32" s="46"/>
      <c r="N32" s="46"/>
      <c r="O32" s="46"/>
    </row>
    <row r="33" spans="1:15" ht="12.75" customHeight="1" x14ac:dyDescent="0.2">
      <c r="A33" s="9"/>
      <c r="B33" s="57"/>
      <c r="C33" s="54"/>
      <c r="D33" s="58" t="s">
        <v>36</v>
      </c>
      <c r="E33" s="56"/>
      <c r="F33" s="56">
        <v>215700.28017150442</v>
      </c>
      <c r="G33" s="56"/>
      <c r="H33" s="46"/>
      <c r="I33" s="46"/>
      <c r="J33" s="46"/>
      <c r="K33" s="46"/>
      <c r="L33" s="46"/>
      <c r="M33" s="46"/>
      <c r="N33" s="46"/>
      <c r="O33" s="46"/>
    </row>
    <row r="34" spans="1:15" ht="12.75" customHeight="1" x14ac:dyDescent="0.2">
      <c r="A34" s="9"/>
      <c r="B34" s="57"/>
      <c r="C34" s="54"/>
      <c r="D34" s="58" t="s">
        <v>37</v>
      </c>
      <c r="E34" s="56"/>
      <c r="F34" s="56">
        <v>190811.78630556163</v>
      </c>
      <c r="G34" s="56"/>
      <c r="H34" s="46"/>
      <c r="I34" s="46"/>
      <c r="J34" s="46"/>
      <c r="K34" s="46"/>
      <c r="L34" s="46"/>
      <c r="M34" s="46"/>
      <c r="N34" s="46"/>
      <c r="O34" s="46"/>
    </row>
    <row r="35" spans="1:15" ht="12.75" customHeight="1" x14ac:dyDescent="0.2">
      <c r="A35" s="9"/>
      <c r="B35" s="59"/>
      <c r="C35" s="54"/>
      <c r="D35" s="58" t="s">
        <v>38</v>
      </c>
      <c r="E35" s="56"/>
      <c r="F35" s="56">
        <v>190811.78630556163</v>
      </c>
      <c r="G35" s="56"/>
      <c r="H35" s="46"/>
      <c r="I35" s="46"/>
      <c r="J35" s="46"/>
      <c r="K35" s="46"/>
      <c r="L35" s="46"/>
      <c r="M35" s="46"/>
      <c r="N35" s="46"/>
      <c r="O35" s="46"/>
    </row>
    <row r="36" spans="1:15" ht="12.75" customHeight="1" x14ac:dyDescent="0.2">
      <c r="A36" s="9"/>
      <c r="B36" s="59"/>
      <c r="C36" s="54"/>
      <c r="D36" s="58" t="s">
        <v>39</v>
      </c>
      <c r="E36" s="56"/>
      <c r="F36" s="56">
        <v>174219.45706159977</v>
      </c>
      <c r="G36" s="56"/>
      <c r="H36" s="46"/>
      <c r="I36" s="46"/>
      <c r="J36" s="46"/>
      <c r="K36" s="46"/>
      <c r="L36" s="46"/>
      <c r="M36" s="46"/>
      <c r="N36" s="46"/>
      <c r="O36" s="46"/>
    </row>
    <row r="37" spans="1:15" ht="12.75" customHeight="1" x14ac:dyDescent="0.2">
      <c r="A37" s="9"/>
      <c r="B37" s="59"/>
      <c r="C37" s="54"/>
      <c r="D37" s="58" t="s">
        <v>40</v>
      </c>
      <c r="E37" s="56"/>
      <c r="F37" s="56">
        <v>167582.52536401502</v>
      </c>
      <c r="G37" s="56"/>
      <c r="H37" s="46"/>
      <c r="I37" s="46"/>
      <c r="J37" s="46"/>
      <c r="K37" s="46"/>
      <c r="L37" s="46"/>
      <c r="M37" s="46"/>
      <c r="N37" s="46"/>
      <c r="O37" s="46"/>
    </row>
    <row r="38" spans="1:15" ht="12.75" customHeight="1" x14ac:dyDescent="0.2">
      <c r="A38" s="9"/>
      <c r="B38" s="59"/>
      <c r="C38" s="54"/>
      <c r="D38" s="58" t="s">
        <v>41</v>
      </c>
      <c r="E38" s="56"/>
      <c r="F38" s="56">
        <v>141034.798573676</v>
      </c>
      <c r="G38" s="56"/>
      <c r="H38" s="46"/>
      <c r="I38" s="46"/>
      <c r="J38" s="46"/>
      <c r="K38" s="46"/>
      <c r="L38" s="46"/>
      <c r="M38" s="46"/>
      <c r="N38" s="46"/>
      <c r="O38" s="46"/>
    </row>
    <row r="39" spans="1:15" ht="12.75" customHeight="1" x14ac:dyDescent="0.2">
      <c r="A39" s="9"/>
      <c r="B39" s="59"/>
      <c r="C39" s="54"/>
      <c r="D39" s="58" t="s">
        <v>42</v>
      </c>
      <c r="E39" s="56"/>
      <c r="F39" s="56">
        <v>125118.89334687059</v>
      </c>
      <c r="G39" s="56"/>
      <c r="H39" s="46"/>
      <c r="I39" s="46"/>
      <c r="J39" s="46"/>
      <c r="K39" s="46"/>
      <c r="L39" s="46"/>
      <c r="M39" s="46"/>
      <c r="N39" s="46"/>
      <c r="O39" s="46"/>
    </row>
    <row r="40" spans="1:15" ht="12.75" customHeight="1" x14ac:dyDescent="0.25">
      <c r="A40" s="9"/>
      <c r="B40" s="57">
        <v>18</v>
      </c>
      <c r="C40" s="60"/>
      <c r="D40" s="58" t="s">
        <v>43</v>
      </c>
      <c r="E40" s="48">
        <v>1129</v>
      </c>
      <c r="F40" s="61"/>
      <c r="G40" s="56"/>
      <c r="H40" s="93"/>
      <c r="I40" s="46"/>
      <c r="J40" s="46"/>
      <c r="K40" s="46"/>
      <c r="L40" s="46"/>
      <c r="M40" s="46"/>
      <c r="N40" s="46"/>
      <c r="O40" s="46"/>
    </row>
    <row r="41" spans="1:15" ht="12.75" customHeight="1" x14ac:dyDescent="0.25">
      <c r="A41" s="9"/>
      <c r="B41" s="29"/>
      <c r="C41" s="60"/>
      <c r="D41" s="58" t="s">
        <v>279</v>
      </c>
      <c r="E41" s="48"/>
      <c r="F41" s="62">
        <v>213927.65467287469</v>
      </c>
      <c r="G41" s="56"/>
      <c r="H41" s="93"/>
      <c r="I41" s="46"/>
      <c r="J41" s="46"/>
      <c r="K41" s="46"/>
      <c r="L41" s="46"/>
      <c r="M41" s="46"/>
      <c r="N41" s="46"/>
      <c r="O41" s="46"/>
    </row>
    <row r="42" spans="1:15" ht="12.75" customHeight="1" x14ac:dyDescent="0.25">
      <c r="A42" s="9"/>
      <c r="B42" s="29"/>
      <c r="C42" s="60"/>
      <c r="D42" s="58" t="s">
        <v>280</v>
      </c>
      <c r="E42" s="48"/>
      <c r="F42" s="62">
        <v>186892.16636934137</v>
      </c>
      <c r="G42" s="56"/>
      <c r="H42" s="93"/>
      <c r="I42" s="46"/>
      <c r="J42" s="46"/>
      <c r="K42" s="46"/>
      <c r="L42" s="46"/>
      <c r="M42" s="46"/>
      <c r="N42" s="46"/>
      <c r="O42" s="46"/>
    </row>
    <row r="43" spans="1:15" ht="12.75" customHeight="1" x14ac:dyDescent="0.25">
      <c r="A43" s="9"/>
      <c r="B43" s="29"/>
      <c r="C43" s="60"/>
      <c r="D43" s="58" t="s">
        <v>44</v>
      </c>
      <c r="E43" s="48"/>
      <c r="F43" s="62">
        <v>172738.17686834506</v>
      </c>
      <c r="G43" s="56"/>
      <c r="H43" s="93"/>
      <c r="I43" s="46"/>
      <c r="J43" s="46"/>
      <c r="K43" s="46"/>
      <c r="L43" s="46"/>
      <c r="M43" s="46"/>
      <c r="N43" s="46"/>
      <c r="O43" s="46"/>
    </row>
    <row r="44" spans="1:15" ht="12.75" customHeight="1" x14ac:dyDescent="0.25">
      <c r="A44" s="9"/>
      <c r="B44" s="29"/>
      <c r="C44" s="60"/>
      <c r="D44" s="58" t="s">
        <v>45</v>
      </c>
      <c r="E44" s="48"/>
      <c r="F44" s="62">
        <v>140094.37853678671</v>
      </c>
      <c r="G44" s="56"/>
      <c r="H44" s="93"/>
      <c r="I44" s="46"/>
      <c r="J44" s="46"/>
      <c r="K44" s="46"/>
      <c r="L44" s="46"/>
      <c r="M44" s="46"/>
      <c r="N44" s="46"/>
      <c r="O44" s="46"/>
    </row>
    <row r="45" spans="1:15" ht="12.75" customHeight="1" x14ac:dyDescent="0.25">
      <c r="A45" s="9"/>
      <c r="B45" s="29"/>
      <c r="C45" s="60"/>
      <c r="D45" s="58" t="s">
        <v>46</v>
      </c>
      <c r="E45" s="48"/>
      <c r="F45" s="62">
        <v>126956.20721017434</v>
      </c>
      <c r="G45" s="56"/>
      <c r="H45" s="46"/>
      <c r="I45" s="46"/>
      <c r="J45" s="46"/>
      <c r="K45" s="46"/>
      <c r="L45" s="46"/>
      <c r="M45" s="46"/>
      <c r="N45" s="46"/>
      <c r="O45" s="46"/>
    </row>
    <row r="46" spans="1:15" ht="12.75" customHeight="1" x14ac:dyDescent="0.25">
      <c r="A46" s="9"/>
      <c r="B46" s="29"/>
      <c r="C46" s="60"/>
      <c r="D46" s="58" t="s">
        <v>48</v>
      </c>
      <c r="E46" s="48"/>
      <c r="F46" s="62">
        <v>118680</v>
      </c>
      <c r="G46" s="56"/>
      <c r="H46" s="46"/>
      <c r="I46" s="46"/>
      <c r="J46" s="46"/>
      <c r="K46" s="46"/>
      <c r="L46" s="46"/>
      <c r="M46" s="46"/>
      <c r="N46" s="46"/>
      <c r="O46" s="46"/>
    </row>
    <row r="47" spans="1:15" ht="12.75" customHeight="1" x14ac:dyDescent="0.25">
      <c r="A47" s="9"/>
      <c r="B47" s="29"/>
      <c r="C47" s="60"/>
      <c r="D47" s="58" t="s">
        <v>47</v>
      </c>
      <c r="E47" s="48"/>
      <c r="F47" s="62">
        <v>109535.92073693877</v>
      </c>
      <c r="G47" s="56"/>
      <c r="H47" s="93"/>
      <c r="I47" s="46"/>
      <c r="J47" s="46"/>
      <c r="K47" s="46"/>
      <c r="L47" s="46"/>
      <c r="M47" s="46"/>
      <c r="N47" s="46"/>
      <c r="O47" s="46"/>
    </row>
    <row r="48" spans="1:15" ht="12.75" customHeight="1" x14ac:dyDescent="0.2">
      <c r="A48" s="9"/>
      <c r="B48" s="57">
        <v>19</v>
      </c>
      <c r="C48" s="54"/>
      <c r="D48" s="58" t="s">
        <v>281</v>
      </c>
      <c r="E48" s="55">
        <v>37</v>
      </c>
      <c r="F48" s="56"/>
      <c r="G48" s="56"/>
      <c r="H48" s="93"/>
      <c r="I48" s="46"/>
      <c r="J48" s="46"/>
      <c r="K48" s="46"/>
      <c r="L48" s="46"/>
      <c r="M48" s="46"/>
      <c r="N48" s="46"/>
      <c r="O48" s="46"/>
    </row>
    <row r="49" spans="1:15" ht="12.75" customHeight="1" x14ac:dyDescent="0.2">
      <c r="A49" s="9"/>
      <c r="B49" s="28"/>
      <c r="C49" s="54"/>
      <c r="D49" s="58" t="s">
        <v>282</v>
      </c>
      <c r="E49" s="55"/>
      <c r="F49" s="56">
        <v>207404.11554952347</v>
      </c>
      <c r="G49" s="56"/>
      <c r="H49" s="93"/>
      <c r="I49" s="46"/>
      <c r="J49" s="46"/>
      <c r="K49" s="46"/>
      <c r="L49" s="46"/>
      <c r="M49" s="46"/>
      <c r="N49" s="46"/>
      <c r="O49" s="46"/>
    </row>
    <row r="50" spans="1:15" ht="12.75" customHeight="1" x14ac:dyDescent="0.2">
      <c r="A50" s="9"/>
      <c r="B50" s="57"/>
      <c r="C50" s="54"/>
      <c r="D50" s="58" t="s">
        <v>283</v>
      </c>
      <c r="E50" s="55"/>
      <c r="F50" s="56">
        <v>133122.02952063316</v>
      </c>
      <c r="G50" s="56"/>
      <c r="H50" s="93"/>
      <c r="I50" s="46"/>
      <c r="J50" s="46"/>
      <c r="K50" s="46"/>
      <c r="L50" s="46"/>
      <c r="M50" s="46"/>
      <c r="N50" s="46"/>
      <c r="O50" s="46"/>
    </row>
    <row r="51" spans="1:15" ht="12.75" customHeight="1" x14ac:dyDescent="0.2">
      <c r="A51" s="9"/>
      <c r="B51" s="57"/>
      <c r="C51" s="54"/>
      <c r="D51" s="58" t="s">
        <v>284</v>
      </c>
      <c r="E51" s="55"/>
      <c r="F51" s="56">
        <v>132901.15581663966</v>
      </c>
      <c r="G51" s="56"/>
      <c r="H51" s="93"/>
      <c r="I51" s="46"/>
      <c r="J51" s="46"/>
      <c r="K51" s="46"/>
      <c r="L51" s="46"/>
      <c r="M51" s="46"/>
      <c r="N51" s="46"/>
      <c r="O51" s="46"/>
    </row>
    <row r="52" spans="1:15" ht="12.75" customHeight="1" x14ac:dyDescent="0.2">
      <c r="A52" s="9"/>
      <c r="B52" s="57"/>
      <c r="C52" s="54"/>
      <c r="D52" s="58" t="s">
        <v>285</v>
      </c>
      <c r="E52" s="55"/>
      <c r="F52" s="56">
        <v>126955.51033234609</v>
      </c>
      <c r="G52" s="56"/>
      <c r="H52" s="93"/>
      <c r="I52" s="46"/>
      <c r="J52" s="46"/>
      <c r="K52" s="46"/>
      <c r="L52" s="46"/>
      <c r="M52" s="46"/>
      <c r="N52" s="46"/>
      <c r="O52" s="46"/>
    </row>
    <row r="53" spans="1:15" ht="12.75" customHeight="1" x14ac:dyDescent="0.2">
      <c r="A53" s="9"/>
      <c r="B53" s="57"/>
      <c r="C53" s="54"/>
      <c r="D53" s="58" t="s">
        <v>286</v>
      </c>
      <c r="E53" s="55"/>
      <c r="F53" s="56">
        <v>125461.23834529339</v>
      </c>
      <c r="G53" s="56"/>
      <c r="H53" s="93"/>
      <c r="I53" s="46"/>
      <c r="J53" s="46"/>
      <c r="K53" s="46"/>
      <c r="L53" s="46"/>
      <c r="M53" s="46"/>
      <c r="N53" s="46"/>
      <c r="O53" s="46"/>
    </row>
    <row r="54" spans="1:15" ht="12.75" customHeight="1" x14ac:dyDescent="0.2">
      <c r="A54" s="9"/>
      <c r="B54" s="57"/>
      <c r="C54" s="54"/>
      <c r="D54" s="58" t="s">
        <v>287</v>
      </c>
      <c r="E54" s="55"/>
      <c r="F54" s="56">
        <v>125460.56176487764</v>
      </c>
      <c r="G54" s="56"/>
      <c r="H54" s="46"/>
      <c r="I54" s="46"/>
      <c r="J54" s="46"/>
      <c r="K54" s="46"/>
      <c r="L54" s="46"/>
      <c r="M54" s="46"/>
      <c r="N54" s="46"/>
      <c r="O54" s="46"/>
    </row>
    <row r="55" spans="1:15" ht="12.75" customHeight="1" x14ac:dyDescent="0.2">
      <c r="A55" s="9"/>
      <c r="B55" s="57"/>
      <c r="C55" s="54"/>
      <c r="D55" s="58" t="s">
        <v>339</v>
      </c>
      <c r="E55" s="55"/>
      <c r="F55" s="56">
        <v>123805.80506429408</v>
      </c>
      <c r="G55" s="56"/>
      <c r="H55" s="46"/>
      <c r="I55" s="46"/>
      <c r="J55" s="46"/>
      <c r="K55" s="46"/>
      <c r="L55" s="46"/>
      <c r="M55" s="46"/>
      <c r="N55" s="46"/>
      <c r="O55" s="46"/>
    </row>
    <row r="56" spans="1:15" ht="12.75" customHeight="1" x14ac:dyDescent="0.2">
      <c r="A56" s="9"/>
      <c r="B56" s="57"/>
      <c r="C56" s="54"/>
      <c r="D56" s="58" t="s">
        <v>288</v>
      </c>
      <c r="E56" s="55"/>
      <c r="F56" s="56">
        <v>123805.80506429408</v>
      </c>
      <c r="G56" s="56"/>
      <c r="H56" s="46"/>
      <c r="I56" s="46"/>
      <c r="J56" s="46"/>
      <c r="K56" s="46"/>
      <c r="L56" s="46"/>
      <c r="M56" s="46"/>
      <c r="N56" s="46"/>
      <c r="O56" s="46"/>
    </row>
    <row r="57" spans="1:15" ht="12.75" customHeight="1" x14ac:dyDescent="0.2">
      <c r="A57" s="9"/>
      <c r="B57" s="57"/>
      <c r="C57" s="54"/>
      <c r="D57" s="58" t="s">
        <v>289</v>
      </c>
      <c r="E57" s="55"/>
      <c r="F57" s="56">
        <v>122387.23207100875</v>
      </c>
      <c r="G57" s="56"/>
      <c r="H57" s="46"/>
      <c r="I57" s="46"/>
      <c r="J57" s="46"/>
      <c r="K57" s="46"/>
      <c r="L57" s="46"/>
      <c r="M57" s="46"/>
      <c r="N57" s="46"/>
      <c r="O57" s="46"/>
    </row>
    <row r="58" spans="1:15" ht="12.75" customHeight="1" x14ac:dyDescent="0.2">
      <c r="A58" s="9"/>
      <c r="B58" s="57"/>
      <c r="C58" s="54"/>
      <c r="D58" s="58" t="s">
        <v>290</v>
      </c>
      <c r="E58" s="55"/>
      <c r="F58" s="56">
        <v>112474.98004032002</v>
      </c>
      <c r="G58" s="56"/>
      <c r="H58" s="46"/>
      <c r="I58" s="46"/>
      <c r="J58" s="46"/>
      <c r="K58" s="46"/>
      <c r="L58" s="46"/>
      <c r="M58" s="46"/>
      <c r="N58" s="46"/>
      <c r="O58" s="46"/>
    </row>
    <row r="59" spans="1:15" ht="12.75" customHeight="1" x14ac:dyDescent="0.2">
      <c r="A59" s="49"/>
      <c r="B59" s="57"/>
      <c r="C59" s="54"/>
      <c r="D59" s="58" t="s">
        <v>291</v>
      </c>
      <c r="E59" s="55"/>
      <c r="F59" s="56">
        <v>110018.60690607018</v>
      </c>
      <c r="G59" s="56"/>
      <c r="H59" s="46"/>
      <c r="I59" s="46"/>
      <c r="J59" s="46"/>
      <c r="K59" s="46"/>
      <c r="L59" s="46"/>
      <c r="M59" s="46"/>
      <c r="N59" s="46"/>
      <c r="O59" s="46"/>
    </row>
    <row r="60" spans="1:15" ht="12.75" customHeight="1" x14ac:dyDescent="0.2">
      <c r="A60" s="9"/>
      <c r="B60" s="57"/>
      <c r="C60" s="54"/>
      <c r="D60" s="58" t="s">
        <v>292</v>
      </c>
      <c r="E60" s="55"/>
      <c r="F60" s="56">
        <v>108924.9504637038</v>
      </c>
      <c r="G60" s="56"/>
      <c r="H60" s="46"/>
      <c r="I60" s="46"/>
      <c r="J60" s="46"/>
      <c r="K60" s="46"/>
      <c r="L60" s="46"/>
      <c r="M60" s="46"/>
      <c r="N60" s="46"/>
      <c r="O60" s="46"/>
    </row>
    <row r="61" spans="1:15" ht="12.75" customHeight="1" x14ac:dyDescent="0.2">
      <c r="A61" s="50"/>
      <c r="B61" s="57"/>
      <c r="C61" s="54"/>
      <c r="D61" s="58" t="s">
        <v>340</v>
      </c>
      <c r="E61" s="55"/>
      <c r="F61" s="56">
        <v>106893.96512630401</v>
      </c>
      <c r="G61" s="56"/>
      <c r="H61" s="46"/>
      <c r="I61" s="46"/>
      <c r="J61" s="46"/>
      <c r="K61" s="46"/>
      <c r="L61" s="46"/>
      <c r="M61" s="46"/>
      <c r="N61" s="46"/>
      <c r="O61" s="46"/>
    </row>
    <row r="62" spans="1:15" ht="12.75" customHeight="1" x14ac:dyDescent="0.2">
      <c r="A62" s="9"/>
      <c r="B62" s="57"/>
      <c r="C62" s="54"/>
      <c r="D62" s="58" t="s">
        <v>347</v>
      </c>
      <c r="E62" s="55"/>
      <c r="F62" s="56">
        <v>104736.43728269488</v>
      </c>
      <c r="G62" s="56"/>
      <c r="H62" s="46"/>
      <c r="I62" s="46"/>
      <c r="J62" s="46"/>
      <c r="K62" s="46"/>
      <c r="L62" s="46"/>
      <c r="M62" s="46"/>
      <c r="N62" s="46"/>
      <c r="O62" s="46"/>
    </row>
    <row r="63" spans="1:15" ht="12.75" customHeight="1" x14ac:dyDescent="0.2">
      <c r="A63" s="9"/>
      <c r="B63" s="57"/>
      <c r="C63" s="54"/>
      <c r="D63" s="58" t="s">
        <v>293</v>
      </c>
      <c r="E63" s="55"/>
      <c r="F63" s="56">
        <v>100789.85232604042</v>
      </c>
      <c r="G63" s="56"/>
      <c r="H63" s="46"/>
      <c r="I63" s="46"/>
      <c r="J63" s="46"/>
      <c r="K63" s="46"/>
      <c r="L63" s="46"/>
      <c r="M63" s="46"/>
      <c r="N63" s="46"/>
      <c r="O63" s="46"/>
    </row>
    <row r="64" spans="1:15" ht="12.75" customHeight="1" x14ac:dyDescent="0.2">
      <c r="A64" s="9"/>
      <c r="B64" s="57"/>
      <c r="C64" s="54"/>
      <c r="D64" s="58" t="s">
        <v>294</v>
      </c>
      <c r="E64" s="55"/>
      <c r="F64" s="56">
        <v>100708.20834978748</v>
      </c>
      <c r="G64" s="56"/>
      <c r="H64" s="46"/>
      <c r="I64" s="46"/>
      <c r="J64" s="46"/>
      <c r="K64" s="46"/>
      <c r="L64" s="46"/>
      <c r="M64" s="46"/>
      <c r="N64" s="46"/>
      <c r="O64" s="46"/>
    </row>
    <row r="65" spans="1:15" ht="12.75" customHeight="1" x14ac:dyDescent="0.2">
      <c r="A65" s="9"/>
      <c r="B65" s="57"/>
      <c r="C65" s="54"/>
      <c r="D65" s="58" t="s">
        <v>295</v>
      </c>
      <c r="E65" s="55"/>
      <c r="F65" s="56">
        <v>100708.20834978748</v>
      </c>
      <c r="G65" s="56"/>
      <c r="H65" s="46"/>
      <c r="I65" s="46"/>
      <c r="J65" s="46"/>
      <c r="K65" s="46"/>
      <c r="L65" s="46"/>
      <c r="M65" s="46"/>
      <c r="N65" s="46"/>
      <c r="O65" s="46"/>
    </row>
    <row r="66" spans="1:15" ht="12.75" customHeight="1" x14ac:dyDescent="0.2">
      <c r="A66" s="9"/>
      <c r="B66" s="57"/>
      <c r="C66" s="54"/>
      <c r="D66" s="58" t="s">
        <v>296</v>
      </c>
      <c r="E66" s="55"/>
      <c r="F66" s="56">
        <v>100708.22298193922</v>
      </c>
      <c r="G66" s="56"/>
      <c r="H66" s="46"/>
      <c r="I66" s="46"/>
      <c r="J66" s="46"/>
      <c r="K66" s="46"/>
      <c r="L66" s="46"/>
      <c r="M66" s="46"/>
      <c r="N66" s="46"/>
      <c r="O66" s="46"/>
    </row>
    <row r="67" spans="1:15" ht="12.75" customHeight="1" x14ac:dyDescent="0.2">
      <c r="A67" s="9"/>
      <c r="B67" s="57"/>
      <c r="C67" s="54"/>
      <c r="D67" s="58" t="s">
        <v>297</v>
      </c>
      <c r="E67" s="55"/>
      <c r="F67" s="56">
        <v>100708.20834978748</v>
      </c>
      <c r="G67" s="56"/>
      <c r="H67" s="46"/>
      <c r="I67" s="46"/>
      <c r="J67" s="46"/>
      <c r="K67" s="46"/>
      <c r="L67" s="46"/>
      <c r="M67" s="46"/>
      <c r="N67" s="46"/>
      <c r="O67" s="46"/>
    </row>
    <row r="68" spans="1:15" ht="12.75" customHeight="1" x14ac:dyDescent="0.2">
      <c r="A68" s="9"/>
      <c r="B68" s="57"/>
      <c r="C68" s="54"/>
      <c r="D68" s="58" t="s">
        <v>298</v>
      </c>
      <c r="E68" s="55"/>
      <c r="F68" s="56">
        <v>99493.477056000003</v>
      </c>
      <c r="G68" s="56"/>
      <c r="H68" s="46"/>
      <c r="I68" s="46"/>
      <c r="J68" s="46"/>
      <c r="K68" s="46"/>
      <c r="L68" s="46"/>
      <c r="M68" s="46"/>
      <c r="N68" s="46"/>
      <c r="O68" s="46"/>
    </row>
    <row r="69" spans="1:15" ht="12.75" customHeight="1" x14ac:dyDescent="0.2">
      <c r="A69" s="9"/>
      <c r="B69" s="57"/>
      <c r="C69" s="54"/>
      <c r="D69" s="58" t="s">
        <v>299</v>
      </c>
      <c r="E69" s="55"/>
      <c r="F69" s="56">
        <v>96834.051097225703</v>
      </c>
      <c r="G69" s="11"/>
      <c r="H69" s="46"/>
      <c r="I69" s="46"/>
      <c r="J69" s="46"/>
      <c r="K69" s="46"/>
      <c r="L69" s="46"/>
      <c r="M69" s="46"/>
      <c r="N69" s="46"/>
      <c r="O69" s="46"/>
    </row>
    <row r="70" spans="1:15" ht="12.75" customHeight="1" x14ac:dyDescent="0.2">
      <c r="A70" s="9"/>
      <c r="B70" s="57"/>
      <c r="C70" s="54"/>
      <c r="D70" s="58" t="s">
        <v>337</v>
      </c>
      <c r="E70" s="55"/>
      <c r="F70" s="56">
        <v>96834.051097225703</v>
      </c>
      <c r="G70" s="11"/>
      <c r="H70" s="46"/>
      <c r="I70" s="46"/>
      <c r="J70" s="46"/>
      <c r="K70" s="46"/>
      <c r="L70" s="46"/>
      <c r="M70" s="46"/>
      <c r="N70" s="46"/>
      <c r="O70" s="46"/>
    </row>
    <row r="71" spans="1:15" ht="12.75" customHeight="1" x14ac:dyDescent="0.2">
      <c r="A71" s="9"/>
      <c r="B71" s="57"/>
      <c r="C71" s="54"/>
      <c r="D71" s="58" t="s">
        <v>300</v>
      </c>
      <c r="E71" s="55"/>
      <c r="F71" s="56">
        <v>95330.27138474799</v>
      </c>
      <c r="G71" s="11"/>
      <c r="H71" s="46"/>
      <c r="I71" s="46"/>
      <c r="J71" s="46"/>
      <c r="K71" s="46"/>
      <c r="L71" s="46"/>
      <c r="M71" s="46"/>
      <c r="N71" s="46"/>
      <c r="O71" s="46"/>
    </row>
    <row r="72" spans="1:15" ht="12.75" customHeight="1" x14ac:dyDescent="0.2">
      <c r="A72" s="9"/>
      <c r="B72" s="57"/>
      <c r="C72" s="54"/>
      <c r="D72" s="58" t="s">
        <v>301</v>
      </c>
      <c r="E72" s="55"/>
      <c r="F72" s="56">
        <v>95329.593249545054</v>
      </c>
      <c r="G72" s="11"/>
      <c r="H72" s="46"/>
      <c r="I72" s="46"/>
      <c r="J72" s="46"/>
      <c r="K72" s="46"/>
      <c r="L72" s="46"/>
      <c r="M72" s="46"/>
      <c r="N72" s="46"/>
      <c r="O72" s="46"/>
    </row>
    <row r="73" spans="1:15" ht="12.75" customHeight="1" x14ac:dyDescent="0.2">
      <c r="A73" s="9"/>
      <c r="B73" s="57"/>
      <c r="C73" s="54"/>
      <c r="D73" s="58" t="s">
        <v>341</v>
      </c>
      <c r="E73" s="55"/>
      <c r="F73" s="56">
        <v>93110.237984356034</v>
      </c>
      <c r="G73" s="11"/>
      <c r="H73" s="46"/>
      <c r="I73" s="46"/>
      <c r="J73" s="46"/>
      <c r="K73" s="46"/>
      <c r="L73" s="46"/>
      <c r="M73" s="46"/>
      <c r="N73" s="46"/>
      <c r="O73" s="46"/>
    </row>
    <row r="74" spans="1:15" ht="12.75" customHeight="1" x14ac:dyDescent="0.2">
      <c r="A74" s="9"/>
      <c r="B74" s="57"/>
      <c r="C74" s="54"/>
      <c r="D74" s="58" t="s">
        <v>302</v>
      </c>
      <c r="E74" s="55"/>
      <c r="F74" s="56">
        <v>93110.237984356034</v>
      </c>
      <c r="G74" s="11"/>
      <c r="H74" s="46"/>
      <c r="I74" s="46"/>
      <c r="J74" s="46"/>
      <c r="K74" s="46"/>
      <c r="L74" s="46"/>
      <c r="M74" s="46"/>
      <c r="N74" s="46"/>
      <c r="O74" s="46"/>
    </row>
    <row r="75" spans="1:15" ht="12.75" customHeight="1" x14ac:dyDescent="0.2">
      <c r="A75" s="9"/>
      <c r="B75" s="57"/>
      <c r="C75" s="54"/>
      <c r="D75" s="58" t="s">
        <v>303</v>
      </c>
      <c r="E75" s="55"/>
      <c r="F75" s="56">
        <v>93110.237984356034</v>
      </c>
      <c r="G75" s="11"/>
      <c r="H75" s="46"/>
      <c r="I75" s="46"/>
      <c r="J75" s="46"/>
      <c r="K75" s="46"/>
      <c r="L75" s="46"/>
      <c r="M75" s="46"/>
      <c r="N75" s="46"/>
      <c r="O75" s="46"/>
    </row>
    <row r="76" spans="1:15" ht="12.75" customHeight="1" x14ac:dyDescent="0.2">
      <c r="A76" s="9"/>
      <c r="B76" s="57"/>
      <c r="C76" s="54"/>
      <c r="D76" s="58" t="s">
        <v>304</v>
      </c>
      <c r="E76" s="55"/>
      <c r="F76" s="56">
        <v>91166.054399999994</v>
      </c>
      <c r="G76" s="11"/>
      <c r="H76" s="46"/>
      <c r="I76" s="46"/>
      <c r="J76" s="46"/>
      <c r="K76" s="46"/>
      <c r="L76" s="46"/>
      <c r="M76" s="46"/>
      <c r="N76" s="46"/>
      <c r="O76" s="46"/>
    </row>
    <row r="77" spans="1:15" ht="12.75" customHeight="1" x14ac:dyDescent="0.2">
      <c r="A77" s="9"/>
      <c r="B77" s="57"/>
      <c r="C77" s="54"/>
      <c r="D77" s="58" t="s">
        <v>305</v>
      </c>
      <c r="E77" s="55"/>
      <c r="F77" s="56">
        <v>89529.313929871423</v>
      </c>
      <c r="G77" s="11"/>
      <c r="H77" s="46"/>
      <c r="I77" s="46"/>
      <c r="J77" s="46"/>
      <c r="K77" s="46"/>
      <c r="L77" s="46"/>
      <c r="M77" s="46"/>
      <c r="N77" s="46"/>
      <c r="O77" s="46"/>
    </row>
    <row r="78" spans="1:15" ht="12.75" customHeight="1" x14ac:dyDescent="0.2">
      <c r="A78" s="9"/>
      <c r="B78" s="57"/>
      <c r="C78" s="54"/>
      <c r="D78" s="58" t="s">
        <v>306</v>
      </c>
      <c r="E78" s="55"/>
      <c r="F78" s="56">
        <v>89529.313929871423</v>
      </c>
      <c r="G78" s="56"/>
      <c r="H78" s="46"/>
      <c r="I78" s="46"/>
      <c r="J78" s="46"/>
      <c r="K78" s="46"/>
      <c r="L78" s="46"/>
      <c r="M78" s="46"/>
      <c r="N78" s="46"/>
      <c r="O78" s="46"/>
    </row>
    <row r="79" spans="1:15" ht="12.75" customHeight="1" x14ac:dyDescent="0.2">
      <c r="A79" s="9"/>
      <c r="B79" s="57"/>
      <c r="C79" s="54"/>
      <c r="D79" s="58" t="s">
        <v>307</v>
      </c>
      <c r="E79" s="55"/>
      <c r="F79" s="56">
        <v>89529.313929871423</v>
      </c>
      <c r="G79" s="11"/>
      <c r="H79" s="46"/>
      <c r="I79" s="46"/>
      <c r="J79" s="46"/>
      <c r="K79" s="46"/>
      <c r="L79" s="46"/>
      <c r="M79" s="46"/>
      <c r="N79" s="46"/>
      <c r="O79" s="46"/>
    </row>
    <row r="80" spans="1:15" ht="12.75" customHeight="1" x14ac:dyDescent="0.2">
      <c r="A80" s="9"/>
      <c r="B80" s="57"/>
      <c r="C80" s="54"/>
      <c r="D80" s="58" t="s">
        <v>308</v>
      </c>
      <c r="E80" s="55"/>
      <c r="F80" s="56">
        <v>86085.066366015963</v>
      </c>
      <c r="G80" s="11"/>
      <c r="H80" s="46"/>
      <c r="I80" s="46"/>
      <c r="J80" s="46"/>
      <c r="K80" s="46"/>
      <c r="L80" s="46"/>
      <c r="M80" s="46"/>
      <c r="N80" s="46"/>
      <c r="O80" s="46"/>
    </row>
    <row r="81" spans="1:18" ht="12.75" customHeight="1" x14ac:dyDescent="0.2">
      <c r="A81" s="9"/>
      <c r="B81" s="57"/>
      <c r="C81" s="54"/>
      <c r="D81" s="58" t="s">
        <v>309</v>
      </c>
      <c r="E81" s="55"/>
      <c r="F81" s="56">
        <v>86085.066366015963</v>
      </c>
      <c r="G81" s="11"/>
      <c r="H81" s="46"/>
      <c r="I81" s="46"/>
      <c r="J81" s="46"/>
      <c r="K81" s="46"/>
      <c r="L81" s="46"/>
      <c r="M81" s="46"/>
      <c r="N81" s="46"/>
      <c r="O81" s="46"/>
    </row>
    <row r="82" spans="1:18" ht="12.75" customHeight="1" x14ac:dyDescent="0.2">
      <c r="A82" s="9"/>
      <c r="B82" s="57"/>
      <c r="C82" s="54"/>
      <c r="D82" s="58" t="s">
        <v>310</v>
      </c>
      <c r="E82" s="55"/>
      <c r="F82" s="56">
        <v>84479.947366060806</v>
      </c>
      <c r="G82" s="11"/>
      <c r="H82" s="46"/>
      <c r="I82" s="46"/>
      <c r="J82" s="46"/>
      <c r="K82" s="46"/>
      <c r="L82" s="46"/>
      <c r="M82" s="46"/>
      <c r="N82" s="46"/>
      <c r="O82" s="46"/>
    </row>
    <row r="83" spans="1:18" ht="12.75" customHeight="1" x14ac:dyDescent="0.2">
      <c r="A83" s="9"/>
      <c r="B83" s="57"/>
      <c r="C83" s="54"/>
      <c r="D83" s="58" t="s">
        <v>86</v>
      </c>
      <c r="E83" s="55"/>
      <c r="F83" s="56">
        <v>82775.010265687364</v>
      </c>
      <c r="G83" s="56"/>
      <c r="H83" s="46"/>
      <c r="I83" s="46"/>
      <c r="J83" s="46"/>
      <c r="K83" s="46"/>
      <c r="L83" s="46"/>
      <c r="M83" s="46"/>
      <c r="N83" s="46"/>
      <c r="O83" s="46"/>
    </row>
    <row r="84" spans="1:18" ht="12.75" customHeight="1" x14ac:dyDescent="0.2">
      <c r="A84" s="9"/>
      <c r="B84" s="57"/>
      <c r="C84" s="54"/>
      <c r="D84" s="58" t="s">
        <v>87</v>
      </c>
      <c r="E84" s="55"/>
      <c r="F84" s="56">
        <v>82775.010265687364</v>
      </c>
      <c r="G84" s="56"/>
      <c r="H84" s="46"/>
      <c r="I84" s="46"/>
      <c r="J84" s="46"/>
      <c r="K84" s="46"/>
      <c r="L84" s="46"/>
      <c r="M84" s="46"/>
      <c r="N84" s="46"/>
      <c r="O84" s="46"/>
    </row>
    <row r="85" spans="1:18" ht="12.75" customHeight="1" x14ac:dyDescent="0.2">
      <c r="A85" s="9"/>
      <c r="B85" s="57"/>
      <c r="C85" s="54"/>
      <c r="D85" s="58" t="s">
        <v>88</v>
      </c>
      <c r="E85" s="55"/>
      <c r="F85" s="56">
        <v>79590.448034027373</v>
      </c>
      <c r="G85" s="56"/>
      <c r="H85" s="46"/>
      <c r="I85" s="46"/>
      <c r="J85" s="46"/>
      <c r="K85" s="46"/>
      <c r="L85" s="46"/>
      <c r="M85" s="46"/>
      <c r="N85" s="46"/>
      <c r="O85" s="46"/>
    </row>
    <row r="86" spans="1:18" ht="12.75" customHeight="1" x14ac:dyDescent="0.2">
      <c r="A86" s="9"/>
      <c r="B86" s="57"/>
      <c r="C86" s="54"/>
      <c r="D86" s="58" t="s">
        <v>311</v>
      </c>
      <c r="E86" s="55"/>
      <c r="F86" s="56">
        <v>79590.448034027373</v>
      </c>
      <c r="G86" s="56"/>
      <c r="H86" s="46"/>
      <c r="I86" s="46"/>
      <c r="J86" s="46"/>
      <c r="K86" s="46"/>
      <c r="L86" s="46"/>
      <c r="M86" s="46"/>
      <c r="N86" s="46"/>
      <c r="O86" s="46"/>
    </row>
    <row r="87" spans="1:18" ht="12.75" customHeight="1" x14ac:dyDescent="0.2">
      <c r="A87" s="9"/>
      <c r="B87" s="57"/>
      <c r="C87" s="54"/>
      <c r="D87" s="58" t="s">
        <v>312</v>
      </c>
      <c r="E87" s="55"/>
      <c r="F87" s="56">
        <v>79590.448034027373</v>
      </c>
      <c r="G87" s="56"/>
      <c r="H87" s="46"/>
      <c r="I87" s="46"/>
      <c r="J87" s="46"/>
      <c r="K87" s="46"/>
      <c r="L87" s="46"/>
      <c r="M87" s="46"/>
      <c r="N87" s="46"/>
      <c r="O87" s="46"/>
    </row>
    <row r="88" spans="1:18" ht="12.75" customHeight="1" x14ac:dyDescent="0.2">
      <c r="A88" s="9"/>
      <c r="B88" s="57"/>
      <c r="C88" s="54"/>
      <c r="D88" s="58" t="s">
        <v>313</v>
      </c>
      <c r="E88" s="55"/>
      <c r="F88" s="56">
        <v>76530.137157484816</v>
      </c>
      <c r="G88" s="56"/>
      <c r="H88" s="46"/>
      <c r="I88" s="46"/>
      <c r="J88" s="46"/>
      <c r="K88" s="46"/>
      <c r="L88" s="46"/>
      <c r="M88" s="46"/>
      <c r="N88" s="46"/>
      <c r="O88" s="46"/>
    </row>
    <row r="89" spans="1:18" ht="12.75" customHeight="1" x14ac:dyDescent="0.2">
      <c r="A89" s="9"/>
      <c r="B89" s="57"/>
      <c r="C89" s="54"/>
      <c r="D89" s="58" t="s">
        <v>348</v>
      </c>
      <c r="E89" s="55"/>
      <c r="F89" s="56">
        <v>76530.137157484816</v>
      </c>
      <c r="G89" s="11"/>
      <c r="H89" s="46"/>
      <c r="I89" s="46"/>
      <c r="J89" s="46"/>
      <c r="K89" s="46"/>
      <c r="L89" s="46"/>
      <c r="M89" s="46"/>
      <c r="N89" s="46"/>
      <c r="O89" s="46"/>
    </row>
    <row r="90" spans="1:18" ht="12.75" customHeight="1" x14ac:dyDescent="0.2">
      <c r="A90" s="9"/>
      <c r="B90" s="57"/>
      <c r="C90" s="54"/>
      <c r="D90" s="58" t="s">
        <v>314</v>
      </c>
      <c r="E90" s="55"/>
      <c r="F90" s="56">
        <v>76530.137157484816</v>
      </c>
      <c r="G90" s="11"/>
      <c r="H90" s="46"/>
      <c r="I90" s="46"/>
      <c r="J90" s="46"/>
      <c r="K90" s="46"/>
      <c r="L90" s="46"/>
      <c r="M90" s="46"/>
      <c r="N90" s="46"/>
      <c r="O90" s="46"/>
    </row>
    <row r="91" spans="1:18" ht="12.75" customHeight="1" x14ac:dyDescent="0.2">
      <c r="A91" s="9"/>
      <c r="B91" s="57"/>
      <c r="C91" s="54"/>
      <c r="D91" s="58" t="s">
        <v>315</v>
      </c>
      <c r="E91" s="55"/>
      <c r="F91" s="56">
        <v>73586.959960320019</v>
      </c>
      <c r="G91" s="56"/>
      <c r="H91" s="46"/>
      <c r="I91" s="46"/>
      <c r="J91" s="46"/>
      <c r="K91" s="46"/>
      <c r="L91" s="46"/>
      <c r="M91" s="46"/>
      <c r="N91" s="46"/>
      <c r="O91" s="46"/>
    </row>
    <row r="92" spans="1:18" s="47" customFormat="1" ht="12.75" customHeight="1" x14ac:dyDescent="0.2">
      <c r="A92" s="9"/>
      <c r="B92" s="57"/>
      <c r="C92" s="54"/>
      <c r="D92" s="58" t="s">
        <v>316</v>
      </c>
      <c r="E92" s="55"/>
      <c r="F92" s="56">
        <v>73586.62255475267</v>
      </c>
      <c r="G92" s="11"/>
      <c r="H92" s="45"/>
      <c r="I92" s="46"/>
      <c r="J92" s="45"/>
      <c r="P92" s="45"/>
      <c r="Q92" s="45"/>
      <c r="R92" s="45"/>
    </row>
    <row r="93" spans="1:18" s="47" customFormat="1" ht="12.75" customHeight="1" x14ac:dyDescent="0.2">
      <c r="A93" s="9"/>
      <c r="B93" s="57"/>
      <c r="C93" s="54"/>
      <c r="D93" s="58" t="s">
        <v>317</v>
      </c>
      <c r="E93" s="55"/>
      <c r="F93" s="56">
        <v>72214.546177382406</v>
      </c>
      <c r="G93" s="11"/>
      <c r="H93" s="45"/>
      <c r="I93" s="46"/>
      <c r="J93" s="45"/>
      <c r="P93" s="45"/>
      <c r="Q93" s="45"/>
      <c r="R93" s="45"/>
    </row>
    <row r="94" spans="1:18" s="47" customFormat="1" ht="12.75" customHeight="1" x14ac:dyDescent="0.2">
      <c r="A94" s="9"/>
      <c r="B94" s="57"/>
      <c r="C94" s="54"/>
      <c r="D94" s="58" t="s">
        <v>95</v>
      </c>
      <c r="E94" s="55"/>
      <c r="F94" s="56">
        <v>70756.176685177386</v>
      </c>
      <c r="G94" s="56"/>
      <c r="H94" s="45"/>
      <c r="I94" s="46"/>
      <c r="J94" s="45"/>
      <c r="P94" s="45"/>
      <c r="Q94" s="45"/>
      <c r="R94" s="45"/>
    </row>
    <row r="95" spans="1:18" s="47" customFormat="1" ht="12.75" customHeight="1" x14ac:dyDescent="0.2">
      <c r="A95" s="9"/>
      <c r="B95" s="57"/>
      <c r="C95" s="54"/>
      <c r="D95" s="58" t="s">
        <v>318</v>
      </c>
      <c r="E95" s="55"/>
      <c r="F95" s="56">
        <v>70756.176685177386</v>
      </c>
      <c r="G95" s="56"/>
      <c r="H95" s="45"/>
      <c r="I95" s="46"/>
      <c r="J95" s="45"/>
      <c r="P95" s="45"/>
      <c r="Q95" s="45"/>
      <c r="R95" s="45"/>
    </row>
    <row r="96" spans="1:18" s="47" customFormat="1" ht="12.75" customHeight="1" x14ac:dyDescent="0.2">
      <c r="A96" s="9"/>
      <c r="B96" s="57"/>
      <c r="C96" s="54"/>
      <c r="D96" s="58" t="s">
        <v>113</v>
      </c>
      <c r="E96" s="55"/>
      <c r="F96" s="56">
        <v>68035.072008105446</v>
      </c>
      <c r="G96" s="56"/>
      <c r="H96" s="45"/>
      <c r="I96" s="46"/>
      <c r="J96" s="45"/>
      <c r="P96" s="45"/>
      <c r="Q96" s="45"/>
      <c r="R96" s="45"/>
    </row>
    <row r="97" spans="1:18" s="47" customFormat="1" ht="12.75" customHeight="1" x14ac:dyDescent="0.2">
      <c r="A97" s="9"/>
      <c r="B97" s="57"/>
      <c r="C97" s="54"/>
      <c r="D97" s="58" t="s">
        <v>319</v>
      </c>
      <c r="E97" s="55"/>
      <c r="F97" s="56">
        <v>68035.072008105446</v>
      </c>
      <c r="G97" s="56"/>
      <c r="H97" s="45"/>
      <c r="I97" s="46"/>
      <c r="J97" s="45"/>
      <c r="P97" s="45"/>
      <c r="Q97" s="45"/>
      <c r="R97" s="45"/>
    </row>
    <row r="98" spans="1:18" s="47" customFormat="1" ht="12.75" customHeight="1" x14ac:dyDescent="0.2">
      <c r="A98" s="9"/>
      <c r="B98" s="57"/>
      <c r="C98" s="54"/>
      <c r="D98" s="58" t="s">
        <v>320</v>
      </c>
      <c r="E98" s="55"/>
      <c r="F98" s="56">
        <v>68035.072008105446</v>
      </c>
      <c r="G98" s="11"/>
      <c r="H98" s="45"/>
      <c r="I98" s="46"/>
      <c r="J98" s="45"/>
      <c r="P98" s="45"/>
      <c r="Q98" s="45"/>
      <c r="R98" s="45"/>
    </row>
    <row r="99" spans="1:18" s="47" customFormat="1" ht="12.75" customHeight="1" x14ac:dyDescent="0.2">
      <c r="A99" s="9"/>
      <c r="B99" s="57"/>
      <c r="C99" s="54"/>
      <c r="D99" s="58" t="s">
        <v>321</v>
      </c>
      <c r="E99" s="55"/>
      <c r="F99" s="56">
        <v>64198.565720640006</v>
      </c>
      <c r="G99" s="11"/>
      <c r="H99" s="45"/>
      <c r="I99" s="46"/>
      <c r="J99" s="45"/>
      <c r="P99" s="45"/>
      <c r="Q99" s="45"/>
      <c r="R99" s="45"/>
    </row>
    <row r="100" spans="1:18" s="47" customFormat="1" ht="12.75" customHeight="1" x14ac:dyDescent="0.2">
      <c r="A100" s="9"/>
      <c r="B100" s="57"/>
      <c r="C100" s="54"/>
      <c r="D100" s="58" t="s">
        <v>322</v>
      </c>
      <c r="E100" s="55"/>
      <c r="F100" s="56">
        <v>60483.074644067456</v>
      </c>
      <c r="G100" s="11"/>
      <c r="H100" s="45"/>
      <c r="I100" s="46"/>
      <c r="J100" s="45"/>
      <c r="P100" s="45"/>
      <c r="Q100" s="45"/>
      <c r="R100" s="45"/>
    </row>
    <row r="101" spans="1:18" s="47" customFormat="1" ht="12.75" customHeight="1" x14ac:dyDescent="0.2">
      <c r="A101" s="9"/>
      <c r="B101" s="57"/>
      <c r="C101" s="54"/>
      <c r="D101" s="58" t="s">
        <v>323</v>
      </c>
      <c r="E101" s="55"/>
      <c r="F101" s="56">
        <v>58155.846762717796</v>
      </c>
      <c r="G101" s="11"/>
      <c r="H101" s="45"/>
      <c r="I101" s="46"/>
      <c r="J101" s="45"/>
      <c r="P101" s="45"/>
      <c r="Q101" s="45"/>
      <c r="R101" s="45"/>
    </row>
    <row r="102" spans="1:18" s="47" customFormat="1" ht="12.75" customHeight="1" x14ac:dyDescent="0.2">
      <c r="A102" s="9"/>
      <c r="B102" s="57"/>
      <c r="C102" s="54"/>
      <c r="D102" s="58" t="s">
        <v>324</v>
      </c>
      <c r="E102" s="55"/>
      <c r="F102" s="56">
        <v>52765.977834662401</v>
      </c>
      <c r="G102" s="56"/>
      <c r="H102" s="45"/>
      <c r="I102" s="46"/>
      <c r="J102" s="45"/>
      <c r="P102" s="45"/>
      <c r="Q102" s="45"/>
      <c r="R102" s="45"/>
    </row>
    <row r="103" spans="1:18" s="47" customFormat="1" ht="12.75" customHeight="1" x14ac:dyDescent="0.2">
      <c r="A103" s="9"/>
      <c r="B103" s="57"/>
      <c r="C103" s="54"/>
      <c r="D103" s="58" t="s">
        <v>325</v>
      </c>
      <c r="E103" s="55"/>
      <c r="F103" s="56">
        <v>48784.813217798408</v>
      </c>
      <c r="G103" s="11"/>
      <c r="H103" s="45"/>
      <c r="I103" s="46"/>
      <c r="J103" s="45"/>
      <c r="P103" s="45"/>
      <c r="Q103" s="45"/>
      <c r="R103" s="45"/>
    </row>
    <row r="104" spans="1:18" s="47" customFormat="1" ht="12.75" customHeight="1" x14ac:dyDescent="0.2">
      <c r="A104" s="9"/>
      <c r="B104" s="57">
        <v>20</v>
      </c>
      <c r="C104" s="54"/>
      <c r="D104" s="58" t="s">
        <v>50</v>
      </c>
      <c r="E104" s="56">
        <v>78</v>
      </c>
      <c r="F104" s="56"/>
      <c r="G104" s="56"/>
      <c r="H104" s="45"/>
      <c r="I104" s="45"/>
      <c r="J104" s="45"/>
      <c r="P104" s="45"/>
      <c r="Q104" s="45"/>
      <c r="R104" s="45"/>
    </row>
    <row r="105" spans="1:18" s="47" customFormat="1" ht="12.75" customHeight="1" x14ac:dyDescent="0.2">
      <c r="A105" s="9"/>
      <c r="B105" s="57"/>
      <c r="C105" s="51"/>
      <c r="D105" s="58" t="s">
        <v>51</v>
      </c>
      <c r="E105" s="56"/>
      <c r="F105" s="56">
        <v>131241.70719196327</v>
      </c>
      <c r="G105" s="11"/>
      <c r="H105" s="45"/>
      <c r="I105" s="45"/>
      <c r="J105" s="45"/>
      <c r="P105" s="45"/>
      <c r="Q105" s="45"/>
      <c r="R105" s="45"/>
    </row>
    <row r="106" spans="1:18" s="47" customFormat="1" ht="12.75" customHeight="1" x14ac:dyDescent="0.2">
      <c r="A106" s="9"/>
      <c r="B106" s="57"/>
      <c r="C106" s="51"/>
      <c r="D106" s="58" t="s">
        <v>52</v>
      </c>
      <c r="E106" s="56"/>
      <c r="F106" s="56">
        <v>131241.70719196327</v>
      </c>
      <c r="G106" s="56"/>
      <c r="H106" s="45"/>
      <c r="I106" s="45"/>
      <c r="J106" s="45"/>
      <c r="P106" s="45"/>
      <c r="Q106" s="45"/>
      <c r="R106" s="45"/>
    </row>
    <row r="107" spans="1:18" s="47" customFormat="1" ht="12.75" customHeight="1" x14ac:dyDescent="0.2">
      <c r="A107" s="9"/>
      <c r="B107" s="57"/>
      <c r="C107" s="51"/>
      <c r="D107" s="58" t="s">
        <v>53</v>
      </c>
      <c r="E107" s="56"/>
      <c r="F107" s="56">
        <v>112516.08558477601</v>
      </c>
      <c r="G107" s="56"/>
      <c r="H107" s="45"/>
      <c r="I107" s="46"/>
      <c r="J107" s="45"/>
      <c r="P107" s="45"/>
      <c r="Q107" s="45"/>
      <c r="R107" s="45"/>
    </row>
    <row r="108" spans="1:18" s="47" customFormat="1" ht="12.75" customHeight="1" x14ac:dyDescent="0.2">
      <c r="A108" s="9"/>
      <c r="B108" s="57"/>
      <c r="C108" s="51"/>
      <c r="D108" s="58" t="s">
        <v>54</v>
      </c>
      <c r="E108" s="56"/>
      <c r="F108" s="56">
        <v>112437.47112881806</v>
      </c>
      <c r="G108" s="56"/>
      <c r="H108" s="45"/>
      <c r="I108" s="46"/>
      <c r="J108" s="45"/>
      <c r="P108" s="45"/>
      <c r="Q108" s="45"/>
      <c r="R108" s="45"/>
    </row>
    <row r="109" spans="1:18" s="47" customFormat="1" ht="12.75" customHeight="1" x14ac:dyDescent="0.2">
      <c r="A109" s="9"/>
      <c r="B109" s="57"/>
      <c r="C109" s="51"/>
      <c r="D109" s="58" t="s">
        <v>55</v>
      </c>
      <c r="E109" s="56"/>
      <c r="F109" s="56">
        <v>109535.57229802465</v>
      </c>
      <c r="G109" s="56"/>
      <c r="H109" s="45"/>
      <c r="I109" s="46"/>
      <c r="J109" s="45"/>
      <c r="P109" s="45"/>
      <c r="Q109" s="45"/>
      <c r="R109" s="45"/>
    </row>
    <row r="110" spans="1:18" s="47" customFormat="1" ht="12.75" customHeight="1" x14ac:dyDescent="0.2">
      <c r="A110" s="9"/>
      <c r="B110" s="57"/>
      <c r="C110" s="51"/>
      <c r="D110" s="58" t="s">
        <v>56</v>
      </c>
      <c r="E110" s="56"/>
      <c r="F110" s="56">
        <v>104032.56038097225</v>
      </c>
      <c r="G110" s="56"/>
      <c r="H110" s="45"/>
      <c r="I110" s="46"/>
      <c r="J110" s="45"/>
      <c r="P110" s="45"/>
      <c r="Q110" s="45"/>
      <c r="R110" s="45"/>
    </row>
    <row r="111" spans="1:18" s="47" customFormat="1" ht="12.75" customHeight="1" x14ac:dyDescent="0.2">
      <c r="A111" s="9"/>
      <c r="B111" s="57"/>
      <c r="C111" s="51"/>
      <c r="D111" s="58" t="s">
        <v>57</v>
      </c>
      <c r="E111" s="56"/>
      <c r="F111" s="56">
        <v>102690.9875999517</v>
      </c>
      <c r="G111" s="56"/>
      <c r="H111" s="45"/>
      <c r="I111" s="46"/>
      <c r="J111" s="45"/>
      <c r="P111" s="45"/>
      <c r="Q111" s="45"/>
      <c r="R111" s="45"/>
    </row>
    <row r="112" spans="1:18" s="47" customFormat="1" ht="12.75" customHeight="1" x14ac:dyDescent="0.2">
      <c r="A112" s="9"/>
      <c r="B112" s="57"/>
      <c r="C112" s="51"/>
      <c r="D112" s="58" t="s">
        <v>342</v>
      </c>
      <c r="E112" s="56"/>
      <c r="F112" s="56">
        <v>99123.317447617883</v>
      </c>
      <c r="G112" s="56"/>
      <c r="H112" s="45"/>
      <c r="I112" s="46"/>
      <c r="J112" s="45"/>
      <c r="P112" s="45"/>
      <c r="Q112" s="45"/>
      <c r="R112" s="45"/>
    </row>
    <row r="113" spans="1:18" s="47" customFormat="1" ht="12.75" customHeight="1" x14ac:dyDescent="0.2">
      <c r="A113" s="9"/>
      <c r="B113" s="57"/>
      <c r="C113" s="51"/>
      <c r="D113" s="58" t="s">
        <v>58</v>
      </c>
      <c r="E113" s="56"/>
      <c r="F113" s="56">
        <v>97619.324575395323</v>
      </c>
      <c r="G113" s="56"/>
      <c r="H113" s="45"/>
      <c r="I113" s="46"/>
      <c r="J113" s="45"/>
      <c r="P113" s="45"/>
      <c r="Q113" s="45"/>
      <c r="R113" s="45"/>
    </row>
    <row r="114" spans="1:18" s="47" customFormat="1" ht="12.75" customHeight="1" x14ac:dyDescent="0.2">
      <c r="A114" s="10"/>
      <c r="B114" s="57"/>
      <c r="C114" s="51"/>
      <c r="D114" s="58" t="s">
        <v>59</v>
      </c>
      <c r="E114" s="56"/>
      <c r="F114" s="56">
        <v>91570.460101734308</v>
      </c>
      <c r="G114" s="56"/>
      <c r="H114" s="45"/>
      <c r="I114" s="46"/>
      <c r="J114" s="45"/>
      <c r="P114" s="45"/>
      <c r="Q114" s="45"/>
      <c r="R114" s="45"/>
    </row>
    <row r="115" spans="1:18" s="47" customFormat="1" ht="12.75" customHeight="1" x14ac:dyDescent="0.2">
      <c r="A115" s="10"/>
      <c r="B115" s="57"/>
      <c r="C115" s="51"/>
      <c r="D115" s="58" t="s">
        <v>60</v>
      </c>
      <c r="E115" s="56"/>
      <c r="F115" s="56">
        <v>79079.306653990236</v>
      </c>
      <c r="G115" s="56"/>
      <c r="H115" s="45"/>
      <c r="I115" s="46"/>
      <c r="J115" s="45"/>
      <c r="P115" s="45"/>
      <c r="Q115" s="45"/>
      <c r="R115" s="45"/>
    </row>
    <row r="116" spans="1:18" s="47" customFormat="1" ht="12.75" customHeight="1" x14ac:dyDescent="0.2">
      <c r="A116" s="9"/>
      <c r="B116" s="57">
        <v>21</v>
      </c>
      <c r="C116" s="51"/>
      <c r="D116" s="58" t="s">
        <v>61</v>
      </c>
      <c r="E116" s="56">
        <v>4</v>
      </c>
      <c r="F116" s="56">
        <v>109713.30932888595</v>
      </c>
      <c r="G116" s="56"/>
      <c r="H116" s="45"/>
      <c r="I116" s="46"/>
      <c r="J116" s="45"/>
      <c r="P116" s="45"/>
      <c r="Q116" s="45"/>
      <c r="R116" s="45"/>
    </row>
    <row r="117" spans="1:18" s="47" customFormat="1" ht="12.75" customHeight="1" x14ac:dyDescent="0.2">
      <c r="A117" s="9"/>
      <c r="B117" s="26">
        <v>22</v>
      </c>
      <c r="C117" s="54"/>
      <c r="D117" s="58" t="s">
        <v>62</v>
      </c>
      <c r="E117" s="56">
        <v>50</v>
      </c>
      <c r="F117" s="56"/>
      <c r="G117" s="56"/>
      <c r="H117" s="45"/>
      <c r="I117" s="46"/>
      <c r="J117" s="45"/>
      <c r="P117" s="45"/>
      <c r="Q117" s="45"/>
      <c r="R117" s="45"/>
    </row>
    <row r="118" spans="1:18" ht="12.75" customHeight="1" x14ac:dyDescent="0.25">
      <c r="A118" s="9"/>
      <c r="B118" s="57"/>
      <c r="C118" s="54"/>
      <c r="D118" s="58" t="s">
        <v>63</v>
      </c>
      <c r="E118" s="56"/>
      <c r="F118" s="56">
        <v>95028.509418278409</v>
      </c>
      <c r="G118" s="56"/>
      <c r="H118"/>
      <c r="I118" s="46"/>
    </row>
    <row r="119" spans="1:18" ht="12.75" customHeight="1" x14ac:dyDescent="0.25">
      <c r="A119" s="9"/>
      <c r="B119" s="57"/>
      <c r="C119" s="54"/>
      <c r="D119" s="58" t="s">
        <v>64</v>
      </c>
      <c r="E119" s="56"/>
      <c r="F119" s="56">
        <v>78106.425941145601</v>
      </c>
      <c r="G119" s="56"/>
      <c r="H119"/>
      <c r="I119" s="46"/>
    </row>
    <row r="120" spans="1:18" ht="12.75" customHeight="1" x14ac:dyDescent="0.25">
      <c r="A120" s="9"/>
      <c r="B120" s="57"/>
      <c r="C120" s="54"/>
      <c r="D120" s="58" t="s">
        <v>65</v>
      </c>
      <c r="E120" s="56"/>
      <c r="F120" s="56">
        <v>75103.176798316825</v>
      </c>
      <c r="G120" s="56"/>
      <c r="H120"/>
      <c r="I120" s="46"/>
    </row>
    <row r="121" spans="1:18" ht="12.75" customHeight="1" x14ac:dyDescent="0.25">
      <c r="A121" s="9"/>
      <c r="B121" s="57"/>
      <c r="C121" s="54"/>
      <c r="D121" s="58" t="s">
        <v>66</v>
      </c>
      <c r="E121" s="56"/>
      <c r="F121" s="56">
        <v>72214.546177382406</v>
      </c>
      <c r="G121" s="56"/>
      <c r="H121"/>
      <c r="I121" s="46"/>
    </row>
    <row r="122" spans="1:18" ht="12.75" customHeight="1" x14ac:dyDescent="0.25">
      <c r="A122" s="9"/>
      <c r="B122" s="57"/>
      <c r="C122" s="54"/>
      <c r="D122" s="58" t="s">
        <v>67</v>
      </c>
      <c r="E122" s="56"/>
      <c r="F122" s="56">
        <v>69436.87604040961</v>
      </c>
      <c r="G122" s="56"/>
      <c r="H122"/>
      <c r="I122" s="46"/>
    </row>
    <row r="123" spans="1:18" ht="12.75" customHeight="1" x14ac:dyDescent="0.25">
      <c r="A123" s="9"/>
      <c r="B123" s="57"/>
      <c r="C123" s="54"/>
      <c r="D123" s="58" t="s">
        <v>68</v>
      </c>
      <c r="E123" s="56"/>
      <c r="F123" s="56">
        <v>61729.39011600001</v>
      </c>
      <c r="G123" s="56"/>
      <c r="H123"/>
      <c r="I123" s="46"/>
    </row>
    <row r="124" spans="1:18" ht="12.75" customHeight="1" x14ac:dyDescent="0.25">
      <c r="A124" s="9"/>
      <c r="B124" s="57"/>
      <c r="C124" s="54"/>
      <c r="D124" s="58" t="s">
        <v>69</v>
      </c>
      <c r="E124" s="56"/>
      <c r="F124" s="56">
        <v>57071.488481568013</v>
      </c>
      <c r="G124" s="56"/>
      <c r="H124"/>
      <c r="I124" s="46"/>
    </row>
    <row r="125" spans="1:18" ht="12.75" customHeight="1" x14ac:dyDescent="0.25">
      <c r="A125" s="9"/>
      <c r="B125" s="57"/>
      <c r="C125" s="54"/>
      <c r="D125" s="58" t="s">
        <v>70</v>
      </c>
      <c r="E125" s="56"/>
      <c r="F125" s="56">
        <v>52765.977834662401</v>
      </c>
      <c r="G125" s="56"/>
      <c r="H125"/>
      <c r="I125" s="46"/>
    </row>
    <row r="126" spans="1:18" ht="12.75" customHeight="1" x14ac:dyDescent="0.2">
      <c r="A126" s="9"/>
      <c r="B126" s="29">
        <v>23</v>
      </c>
      <c r="C126" s="54"/>
      <c r="D126" s="58" t="s">
        <v>71</v>
      </c>
      <c r="E126" s="56">
        <v>82</v>
      </c>
      <c r="F126" s="56"/>
      <c r="G126" s="56"/>
      <c r="H126" s="46"/>
      <c r="I126" s="46"/>
      <c r="J126" s="46"/>
      <c r="K126" s="46"/>
      <c r="L126" s="46"/>
      <c r="M126" s="46"/>
      <c r="N126" s="46"/>
      <c r="O126" s="46"/>
    </row>
    <row r="127" spans="1:18" ht="12.75" customHeight="1" x14ac:dyDescent="0.2">
      <c r="A127" s="9"/>
      <c r="B127" s="30"/>
      <c r="C127" s="10"/>
      <c r="D127" s="58" t="s">
        <v>72</v>
      </c>
      <c r="E127" s="11"/>
      <c r="F127" s="11">
        <v>93110.237984356034</v>
      </c>
      <c r="G127" s="56"/>
      <c r="H127" s="46"/>
      <c r="I127" s="46"/>
      <c r="J127" s="46"/>
      <c r="K127" s="46"/>
      <c r="L127" s="46"/>
      <c r="M127" s="46"/>
      <c r="N127" s="46"/>
      <c r="O127" s="46"/>
    </row>
    <row r="128" spans="1:18" ht="12.75" customHeight="1" x14ac:dyDescent="0.2">
      <c r="A128" s="9"/>
      <c r="B128" s="30"/>
      <c r="C128" s="10"/>
      <c r="D128" s="58" t="s">
        <v>73</v>
      </c>
      <c r="E128" s="11"/>
      <c r="F128" s="11">
        <v>91374.129523411219</v>
      </c>
      <c r="G128" s="56"/>
      <c r="H128" s="46"/>
      <c r="I128" s="46"/>
      <c r="J128" s="46"/>
      <c r="K128" s="46"/>
      <c r="L128" s="46"/>
      <c r="M128" s="46"/>
      <c r="N128" s="46"/>
      <c r="O128" s="46"/>
    </row>
    <row r="129" spans="1:15" ht="12.75" customHeight="1" x14ac:dyDescent="0.2">
      <c r="A129" s="9"/>
      <c r="B129" s="30"/>
      <c r="C129" s="10"/>
      <c r="D129" s="58" t="s">
        <v>74</v>
      </c>
      <c r="E129" s="11"/>
      <c r="F129" s="11">
        <v>89529.313929871423</v>
      </c>
      <c r="G129" s="56"/>
      <c r="H129" s="46"/>
      <c r="I129" s="46"/>
      <c r="J129" s="46"/>
      <c r="K129" s="46"/>
      <c r="L129" s="46"/>
      <c r="M129" s="46"/>
      <c r="N129" s="46"/>
      <c r="O129" s="46"/>
    </row>
    <row r="130" spans="1:15" ht="12.75" customHeight="1" x14ac:dyDescent="0.2">
      <c r="A130" s="9"/>
      <c r="B130" s="30"/>
      <c r="C130" s="10"/>
      <c r="D130" s="58" t="s">
        <v>75</v>
      </c>
      <c r="E130" s="11"/>
      <c r="F130" s="11">
        <v>86085.066366015963</v>
      </c>
      <c r="G130" s="56"/>
      <c r="H130" s="46"/>
      <c r="I130" s="46"/>
      <c r="J130" s="46"/>
      <c r="K130" s="46"/>
      <c r="L130" s="46"/>
      <c r="M130" s="46"/>
      <c r="N130" s="46"/>
      <c r="O130" s="46"/>
    </row>
    <row r="131" spans="1:15" ht="12.75" customHeight="1" x14ac:dyDescent="0.2">
      <c r="A131" s="9"/>
      <c r="B131" s="30"/>
      <c r="C131" s="10"/>
      <c r="D131" s="58" t="s">
        <v>76</v>
      </c>
      <c r="E131" s="11"/>
      <c r="F131" s="11">
        <v>76530.137157484816</v>
      </c>
      <c r="G131" s="56"/>
      <c r="H131" s="46"/>
      <c r="I131" s="46"/>
      <c r="J131" s="46"/>
      <c r="K131" s="46"/>
      <c r="L131" s="46"/>
      <c r="M131" s="46"/>
      <c r="N131" s="46"/>
      <c r="O131" s="46"/>
    </row>
    <row r="132" spans="1:15" ht="12.75" customHeight="1" x14ac:dyDescent="0.2">
      <c r="A132" s="9"/>
      <c r="B132" s="30"/>
      <c r="C132" s="10"/>
      <c r="D132" s="58" t="s">
        <v>77</v>
      </c>
      <c r="E132" s="11"/>
      <c r="F132" s="11">
        <v>73586.62255475267</v>
      </c>
      <c r="G132" s="11"/>
      <c r="H132" s="46"/>
      <c r="I132" s="46"/>
      <c r="J132" s="46"/>
      <c r="K132" s="46"/>
      <c r="L132" s="46"/>
      <c r="M132" s="46"/>
      <c r="N132" s="46"/>
      <c r="O132" s="46"/>
    </row>
    <row r="133" spans="1:15" ht="12.75" customHeight="1" x14ac:dyDescent="0.2">
      <c r="A133" s="9"/>
      <c r="B133" s="30"/>
      <c r="C133" s="10"/>
      <c r="D133" s="58" t="s">
        <v>78</v>
      </c>
      <c r="E133" s="11"/>
      <c r="F133" s="11">
        <v>68035.072008105446</v>
      </c>
      <c r="G133" s="11"/>
      <c r="H133" s="46"/>
      <c r="I133" s="46"/>
      <c r="J133" s="46"/>
      <c r="K133" s="46"/>
      <c r="L133" s="46"/>
      <c r="M133" s="46"/>
      <c r="N133" s="46"/>
      <c r="O133" s="46"/>
    </row>
    <row r="134" spans="1:15" ht="12.75" customHeight="1" x14ac:dyDescent="0.2">
      <c r="A134" s="9"/>
      <c r="B134" s="30"/>
      <c r="C134" s="10"/>
      <c r="D134" s="58" t="s">
        <v>79</v>
      </c>
      <c r="E134" s="11"/>
      <c r="F134" s="11">
        <v>64198.565720640006</v>
      </c>
      <c r="G134" s="11"/>
      <c r="H134" s="46"/>
      <c r="I134" s="46"/>
      <c r="J134" s="46"/>
      <c r="K134" s="46"/>
      <c r="L134" s="46"/>
      <c r="M134" s="46"/>
      <c r="N134" s="46"/>
      <c r="O134" s="46"/>
    </row>
    <row r="135" spans="1:15" ht="12.75" customHeight="1" x14ac:dyDescent="0.2">
      <c r="A135" s="9"/>
      <c r="B135" s="30"/>
      <c r="C135" s="10"/>
      <c r="D135" s="58" t="s">
        <v>80</v>
      </c>
      <c r="E135" s="11"/>
      <c r="F135" s="11">
        <v>58155.846762717796</v>
      </c>
      <c r="G135" s="11"/>
      <c r="H135" s="46"/>
      <c r="I135" s="46"/>
      <c r="J135" s="46"/>
      <c r="K135" s="46"/>
      <c r="L135" s="46"/>
      <c r="M135" s="46"/>
      <c r="N135" s="46"/>
      <c r="O135" s="46"/>
    </row>
    <row r="136" spans="1:15" ht="12.75" customHeight="1" x14ac:dyDescent="0.2">
      <c r="A136" s="9"/>
      <c r="B136" s="57"/>
      <c r="C136" s="54"/>
      <c r="D136" s="58" t="s">
        <v>81</v>
      </c>
      <c r="E136" s="56"/>
      <c r="F136" s="56">
        <v>48784.813217798408</v>
      </c>
      <c r="G136" s="11"/>
      <c r="H136" s="46"/>
      <c r="I136" s="46"/>
      <c r="J136" s="46"/>
      <c r="K136" s="46"/>
      <c r="L136" s="46"/>
      <c r="M136" s="46"/>
      <c r="N136" s="46"/>
      <c r="O136" s="46"/>
    </row>
    <row r="137" spans="1:15" ht="12.75" customHeight="1" x14ac:dyDescent="0.2">
      <c r="A137" s="9"/>
      <c r="B137" s="30"/>
      <c r="C137" s="10"/>
      <c r="D137" s="58" t="s">
        <v>82</v>
      </c>
      <c r="E137" s="11"/>
      <c r="F137" s="11">
        <v>48784.813217798408</v>
      </c>
      <c r="G137" s="11"/>
      <c r="H137" s="46"/>
      <c r="I137" s="46"/>
      <c r="J137" s="46"/>
      <c r="K137" s="46"/>
      <c r="L137" s="46"/>
      <c r="M137" s="46"/>
      <c r="N137" s="46"/>
      <c r="O137" s="46"/>
    </row>
    <row r="138" spans="1:15" ht="12.75" customHeight="1" x14ac:dyDescent="0.2">
      <c r="A138" s="9"/>
      <c r="B138" s="30"/>
      <c r="C138" s="10"/>
      <c r="D138" s="58" t="s">
        <v>83</v>
      </c>
      <c r="E138" s="11"/>
      <c r="F138" s="11">
        <v>48784.813217798408</v>
      </c>
      <c r="G138" s="11"/>
      <c r="H138" s="46"/>
      <c r="I138" s="46"/>
      <c r="J138" s="46"/>
      <c r="K138" s="46"/>
      <c r="L138" s="46"/>
      <c r="M138" s="46"/>
      <c r="N138" s="46"/>
      <c r="O138" s="46"/>
    </row>
    <row r="139" spans="1:15" ht="12.75" customHeight="1" x14ac:dyDescent="0.2">
      <c r="A139" s="9"/>
      <c r="B139" s="30"/>
      <c r="C139" s="10"/>
      <c r="D139" s="58" t="s">
        <v>84</v>
      </c>
      <c r="E139" s="11"/>
      <c r="F139" s="11">
        <v>46909.45910424961</v>
      </c>
      <c r="G139" s="11"/>
      <c r="H139" s="46"/>
      <c r="I139" s="46"/>
      <c r="J139" s="46"/>
      <c r="K139" s="46"/>
      <c r="L139" s="46"/>
      <c r="M139" s="46"/>
      <c r="N139" s="46"/>
      <c r="O139" s="46"/>
    </row>
    <row r="140" spans="1:15" ht="12.75" customHeight="1" x14ac:dyDescent="0.2">
      <c r="A140" s="9"/>
      <c r="B140" s="30"/>
      <c r="C140" s="10"/>
      <c r="D140" s="58" t="s">
        <v>85</v>
      </c>
      <c r="E140" s="11"/>
      <c r="F140" s="11">
        <v>40098.19247337601</v>
      </c>
      <c r="G140" s="11"/>
      <c r="H140" s="46"/>
      <c r="I140" s="46"/>
      <c r="J140" s="46"/>
      <c r="K140" s="46"/>
      <c r="L140" s="46"/>
      <c r="M140" s="46"/>
      <c r="N140" s="46"/>
      <c r="O140" s="46"/>
    </row>
    <row r="141" spans="1:15" ht="12.75" customHeight="1" x14ac:dyDescent="0.2">
      <c r="A141" s="9"/>
      <c r="B141" s="57">
        <v>24</v>
      </c>
      <c r="C141" s="54"/>
      <c r="D141" s="58" t="s">
        <v>49</v>
      </c>
      <c r="E141" s="56">
        <v>28</v>
      </c>
      <c r="F141" s="56">
        <v>81231.609681734408</v>
      </c>
      <c r="G141" s="56"/>
      <c r="H141" s="46"/>
      <c r="I141" s="46"/>
      <c r="J141" s="46"/>
      <c r="K141" s="46"/>
      <c r="L141" s="46"/>
      <c r="M141" s="46"/>
      <c r="N141" s="46"/>
      <c r="O141" s="46"/>
    </row>
    <row r="142" spans="1:15" ht="12.75" customHeight="1" x14ac:dyDescent="0.2">
      <c r="A142" s="9"/>
      <c r="B142" s="57">
        <v>25</v>
      </c>
      <c r="C142" s="10"/>
      <c r="D142" s="58" t="s">
        <v>89</v>
      </c>
      <c r="E142" s="11">
        <v>169</v>
      </c>
      <c r="F142" s="11"/>
      <c r="G142" s="11"/>
      <c r="H142" s="46"/>
      <c r="I142" s="46"/>
      <c r="J142" s="46"/>
      <c r="K142" s="46"/>
      <c r="L142" s="46"/>
      <c r="M142" s="46"/>
      <c r="N142" s="46"/>
      <c r="O142" s="46"/>
    </row>
    <row r="143" spans="1:15" ht="12.75" customHeight="1" x14ac:dyDescent="0.2">
      <c r="A143" s="9"/>
      <c r="B143" s="30"/>
      <c r="C143" s="10"/>
      <c r="D143" s="58" t="s">
        <v>90</v>
      </c>
      <c r="E143" s="11"/>
      <c r="F143" s="11">
        <v>76530.137157484816</v>
      </c>
      <c r="G143" s="11"/>
      <c r="H143" s="46"/>
      <c r="I143" s="46"/>
      <c r="J143" s="46"/>
      <c r="K143" s="46"/>
      <c r="L143" s="46"/>
      <c r="M143" s="46"/>
      <c r="N143" s="46"/>
      <c r="O143" s="46"/>
    </row>
    <row r="144" spans="1:15" ht="12.75" customHeight="1" x14ac:dyDescent="0.2">
      <c r="A144" s="9"/>
      <c r="B144" s="30"/>
      <c r="C144" s="10"/>
      <c r="D144" s="58" t="s">
        <v>91</v>
      </c>
      <c r="E144" s="11"/>
      <c r="F144" s="11">
        <v>73586.62255475267</v>
      </c>
      <c r="G144" s="11"/>
      <c r="H144" s="46"/>
      <c r="I144" s="46"/>
      <c r="J144" s="46"/>
      <c r="K144" s="46"/>
      <c r="L144" s="46"/>
      <c r="M144" s="46"/>
      <c r="N144" s="46"/>
      <c r="O144" s="46"/>
    </row>
    <row r="145" spans="1:18" ht="12.75" customHeight="1" x14ac:dyDescent="0.2">
      <c r="A145" s="9"/>
      <c r="B145" s="57"/>
      <c r="C145" s="54"/>
      <c r="D145" s="58" t="s">
        <v>92</v>
      </c>
      <c r="E145" s="56"/>
      <c r="F145" s="56">
        <v>70756.176685177386</v>
      </c>
      <c r="G145" s="11"/>
      <c r="H145" s="46"/>
      <c r="I145" s="46"/>
      <c r="J145" s="46"/>
      <c r="K145" s="46"/>
      <c r="L145" s="46"/>
      <c r="M145" s="46"/>
      <c r="N145" s="46"/>
      <c r="O145" s="46"/>
    </row>
    <row r="146" spans="1:18" ht="12.75" customHeight="1" x14ac:dyDescent="0.2">
      <c r="A146" s="9"/>
      <c r="B146" s="30"/>
      <c r="C146" s="10"/>
      <c r="D146" s="58" t="s">
        <v>93</v>
      </c>
      <c r="E146" s="11"/>
      <c r="F146" s="11">
        <v>53768.531413520992</v>
      </c>
      <c r="G146" s="56"/>
      <c r="H146" s="46"/>
      <c r="I146" s="46"/>
      <c r="J146" s="46"/>
      <c r="K146" s="46"/>
      <c r="L146" s="46"/>
      <c r="M146" s="46"/>
      <c r="N146" s="46"/>
      <c r="O146" s="46"/>
    </row>
    <row r="147" spans="1:18" ht="12.75" customHeight="1" x14ac:dyDescent="0.2">
      <c r="A147" s="9"/>
      <c r="B147" s="30"/>
      <c r="C147" s="10"/>
      <c r="D147" s="58" t="s">
        <v>94</v>
      </c>
      <c r="E147" s="11"/>
      <c r="F147" s="11">
        <v>47800.738827230343</v>
      </c>
      <c r="G147" s="56"/>
      <c r="H147" s="46"/>
      <c r="I147" s="46"/>
      <c r="J147" s="46"/>
      <c r="K147" s="46"/>
      <c r="L147" s="46"/>
      <c r="M147" s="46"/>
      <c r="N147" s="46"/>
      <c r="O147" s="46"/>
    </row>
    <row r="148" spans="1:18" ht="12.75" customHeight="1" x14ac:dyDescent="0.2">
      <c r="A148" s="9"/>
      <c r="B148" s="57">
        <v>26</v>
      </c>
      <c r="C148" s="54"/>
      <c r="D148" s="58" t="s">
        <v>96</v>
      </c>
      <c r="E148" s="56">
        <v>7</v>
      </c>
      <c r="F148" s="56">
        <v>72214.546177382406</v>
      </c>
      <c r="G148" s="56"/>
      <c r="H148" s="46"/>
      <c r="I148" s="46"/>
      <c r="J148" s="46"/>
      <c r="K148" s="46"/>
      <c r="L148" s="46"/>
      <c r="M148" s="46"/>
      <c r="N148" s="46"/>
      <c r="O148" s="46"/>
    </row>
    <row r="149" spans="1:18" ht="12.75" customHeight="1" x14ac:dyDescent="0.2">
      <c r="A149" s="9"/>
      <c r="B149" s="57">
        <v>27</v>
      </c>
      <c r="C149" s="54"/>
      <c r="D149" s="58" t="s">
        <v>97</v>
      </c>
      <c r="E149" s="56">
        <v>1</v>
      </c>
      <c r="F149" s="56">
        <v>72214.546177382406</v>
      </c>
      <c r="G149" s="56"/>
      <c r="H149" s="46"/>
      <c r="I149" s="46"/>
      <c r="J149" s="46"/>
      <c r="K149" s="46"/>
      <c r="L149" s="46"/>
      <c r="M149" s="46"/>
      <c r="N149" s="46"/>
      <c r="O149" s="46"/>
    </row>
    <row r="150" spans="1:18" ht="12.75" customHeight="1" x14ac:dyDescent="0.2">
      <c r="A150" s="9"/>
      <c r="B150" s="57">
        <v>28</v>
      </c>
      <c r="C150" s="10"/>
      <c r="D150" s="58" t="s">
        <v>98</v>
      </c>
      <c r="E150" s="11">
        <v>367</v>
      </c>
      <c r="F150" s="11"/>
      <c r="G150" s="56"/>
      <c r="H150" s="46"/>
      <c r="I150" s="46"/>
      <c r="J150" s="46"/>
      <c r="K150" s="46"/>
      <c r="L150" s="46"/>
      <c r="M150" s="46"/>
      <c r="N150" s="46"/>
      <c r="O150" s="46"/>
    </row>
    <row r="151" spans="1:18" ht="12.75" customHeight="1" x14ac:dyDescent="0.2">
      <c r="A151" s="9"/>
      <c r="B151" s="27"/>
      <c r="C151" s="10"/>
      <c r="D151" s="58" t="s">
        <v>99</v>
      </c>
      <c r="E151" s="11"/>
      <c r="F151" s="11">
        <v>69436.87604040961</v>
      </c>
      <c r="G151" s="56"/>
      <c r="H151" s="46"/>
      <c r="I151" s="46"/>
      <c r="J151" s="46"/>
      <c r="K151" s="46"/>
      <c r="L151" s="46"/>
      <c r="M151" s="46"/>
      <c r="N151" s="46"/>
      <c r="O151" s="46"/>
    </row>
    <row r="152" spans="1:18" ht="12.75" customHeight="1" x14ac:dyDescent="0.2">
      <c r="A152" s="9"/>
      <c r="B152" s="28"/>
      <c r="C152" s="10"/>
      <c r="D152" s="58" t="s">
        <v>100</v>
      </c>
      <c r="E152" s="11"/>
      <c r="F152" s="11">
        <v>69436.87604040961</v>
      </c>
      <c r="G152" s="11"/>
      <c r="H152" s="46"/>
      <c r="I152" s="46"/>
      <c r="J152" s="46"/>
      <c r="K152" s="46"/>
      <c r="L152" s="46"/>
      <c r="M152" s="46"/>
      <c r="N152" s="46"/>
      <c r="O152" s="46"/>
    </row>
    <row r="153" spans="1:18" ht="12.75" customHeight="1" x14ac:dyDescent="0.2">
      <c r="A153" s="9"/>
      <c r="B153" s="28"/>
      <c r="C153" s="10"/>
      <c r="D153" s="58" t="s">
        <v>101</v>
      </c>
      <c r="E153" s="11"/>
      <c r="F153" s="11">
        <v>64198.565720640006</v>
      </c>
      <c r="G153" s="11"/>
      <c r="H153" s="46"/>
      <c r="I153" s="46"/>
      <c r="J153" s="46"/>
      <c r="K153" s="46"/>
      <c r="L153" s="46"/>
      <c r="M153" s="46"/>
      <c r="N153" s="46"/>
      <c r="O153" s="46"/>
    </row>
    <row r="154" spans="1:18" ht="12.75" customHeight="1" x14ac:dyDescent="0.2">
      <c r="A154" s="9"/>
      <c r="B154" s="28"/>
      <c r="C154" s="10"/>
      <c r="D154" s="58" t="s">
        <v>102</v>
      </c>
      <c r="E154" s="11"/>
      <c r="F154" s="11">
        <v>61729.39011600001</v>
      </c>
      <c r="G154" s="56"/>
      <c r="H154" s="46"/>
      <c r="I154" s="46"/>
      <c r="J154" s="46"/>
      <c r="K154" s="46"/>
      <c r="L154" s="46"/>
      <c r="M154" s="46"/>
      <c r="N154" s="46"/>
      <c r="O154" s="46"/>
    </row>
    <row r="155" spans="1:18" s="47" customFormat="1" ht="12.75" customHeight="1" x14ac:dyDescent="0.2">
      <c r="A155" s="9"/>
      <c r="B155" s="64"/>
      <c r="C155" s="54"/>
      <c r="D155" s="58" t="s">
        <v>103</v>
      </c>
      <c r="E155" s="56"/>
      <c r="F155" s="56">
        <v>61729.39011600001</v>
      </c>
      <c r="G155" s="11"/>
      <c r="H155" s="45"/>
      <c r="I155" s="46"/>
      <c r="J155" s="45"/>
      <c r="P155" s="45"/>
      <c r="Q155" s="45"/>
      <c r="R155" s="45"/>
    </row>
    <row r="156" spans="1:18" s="47" customFormat="1" ht="12.75" customHeight="1" x14ac:dyDescent="0.2">
      <c r="A156" s="9"/>
      <c r="B156" s="28"/>
      <c r="C156" s="10"/>
      <c r="D156" s="58" t="s">
        <v>104</v>
      </c>
      <c r="E156" s="11"/>
      <c r="F156" s="11">
        <v>54876.665721888014</v>
      </c>
      <c r="G156" s="11"/>
      <c r="H156" s="45"/>
      <c r="I156" s="46"/>
      <c r="J156" s="45"/>
      <c r="P156" s="45"/>
      <c r="Q156" s="45"/>
      <c r="R156" s="45"/>
    </row>
    <row r="157" spans="1:18" s="47" customFormat="1" ht="12.75" customHeight="1" x14ac:dyDescent="0.2">
      <c r="A157" s="9"/>
      <c r="B157" s="64"/>
      <c r="C157" s="54"/>
      <c r="D157" s="58" t="s">
        <v>105</v>
      </c>
      <c r="E157" s="56"/>
      <c r="F157" s="56">
        <v>54876.665721888014</v>
      </c>
      <c r="G157" s="56"/>
      <c r="H157" s="45"/>
      <c r="I157" s="46"/>
      <c r="J157" s="45"/>
      <c r="P157" s="45"/>
      <c r="Q157" s="45"/>
      <c r="R157" s="45"/>
    </row>
    <row r="158" spans="1:18" s="47" customFormat="1" ht="12.75" customHeight="1" x14ac:dyDescent="0.2">
      <c r="A158" s="9"/>
      <c r="B158" s="28"/>
      <c r="C158" s="10"/>
      <c r="D158" s="58" t="s">
        <v>106</v>
      </c>
      <c r="E158" s="11"/>
      <c r="F158" s="11">
        <v>48784.813217798408</v>
      </c>
      <c r="G158" s="56"/>
      <c r="H158" s="45"/>
      <c r="I158" s="46"/>
      <c r="J158" s="45"/>
      <c r="P158" s="45"/>
      <c r="Q158" s="45"/>
      <c r="R158" s="45"/>
    </row>
    <row r="159" spans="1:18" s="47" customFormat="1" ht="12.75" customHeight="1" x14ac:dyDescent="0.2">
      <c r="A159" s="9"/>
      <c r="B159" s="64"/>
      <c r="C159" s="54"/>
      <c r="D159" s="58" t="s">
        <v>107</v>
      </c>
      <c r="E159" s="56"/>
      <c r="F159" s="56">
        <v>40098.19247337601</v>
      </c>
      <c r="G159" s="56"/>
      <c r="H159" s="45"/>
      <c r="I159" s="46"/>
      <c r="J159" s="45"/>
      <c r="P159" s="45"/>
      <c r="Q159" s="45"/>
      <c r="R159" s="45"/>
    </row>
    <row r="160" spans="1:18" s="47" customFormat="1" ht="12.75" customHeight="1" x14ac:dyDescent="0.2">
      <c r="A160" s="9"/>
      <c r="B160" s="57">
        <v>29</v>
      </c>
      <c r="C160" s="54"/>
      <c r="D160" s="58" t="s">
        <v>112</v>
      </c>
      <c r="E160" s="56">
        <v>9</v>
      </c>
      <c r="F160" s="56">
        <v>69436.87604040961</v>
      </c>
      <c r="G160" s="56"/>
      <c r="H160" s="45"/>
      <c r="I160" s="46"/>
      <c r="J160" s="45"/>
      <c r="P160" s="45"/>
      <c r="Q160" s="45"/>
      <c r="R160" s="45"/>
    </row>
    <row r="161" spans="1:18" s="47" customFormat="1" ht="12.75" customHeight="1" x14ac:dyDescent="0.2">
      <c r="A161" s="9"/>
      <c r="B161" s="57">
        <v>30</v>
      </c>
      <c r="C161" s="54"/>
      <c r="D161" s="58" t="s">
        <v>114</v>
      </c>
      <c r="E161" s="56">
        <v>7</v>
      </c>
      <c r="F161" s="56">
        <v>66766.508349465614</v>
      </c>
      <c r="G161" s="11"/>
      <c r="H161" s="45"/>
      <c r="I161" s="46"/>
      <c r="J161" s="45"/>
      <c r="P161" s="45"/>
      <c r="Q161" s="45"/>
      <c r="R161" s="45"/>
    </row>
    <row r="162" spans="1:18" s="47" customFormat="1" ht="12.75" customHeight="1" x14ac:dyDescent="0.2">
      <c r="A162" s="9"/>
      <c r="B162" s="57">
        <v>31</v>
      </c>
      <c r="C162" s="54"/>
      <c r="D162" s="58" t="s">
        <v>115</v>
      </c>
      <c r="E162" s="56">
        <v>5</v>
      </c>
      <c r="F162" s="56">
        <v>64198.565720640006</v>
      </c>
      <c r="G162" s="11"/>
      <c r="H162" s="45"/>
      <c r="I162" s="46"/>
      <c r="J162" s="45"/>
      <c r="P162" s="45"/>
      <c r="Q162" s="45"/>
      <c r="R162" s="45"/>
    </row>
    <row r="163" spans="1:18" s="47" customFormat="1" ht="12.75" customHeight="1" x14ac:dyDescent="0.2">
      <c r="A163" s="9"/>
      <c r="B163" s="57">
        <v>32</v>
      </c>
      <c r="C163" s="54"/>
      <c r="D163" s="58" t="s">
        <v>116</v>
      </c>
      <c r="E163" s="56">
        <v>64</v>
      </c>
      <c r="F163" s="56">
        <v>64198.565720640006</v>
      </c>
      <c r="G163" s="11"/>
      <c r="H163" s="45"/>
      <c r="I163" s="46"/>
      <c r="J163" s="45"/>
      <c r="P163" s="45"/>
      <c r="Q163" s="45"/>
      <c r="R163" s="45"/>
    </row>
    <row r="164" spans="1:18" s="47" customFormat="1" ht="12.75" customHeight="1" x14ac:dyDescent="0.2">
      <c r="A164" s="9"/>
      <c r="B164" s="57">
        <v>33</v>
      </c>
      <c r="C164" s="54"/>
      <c r="D164" s="58" t="s">
        <v>117</v>
      </c>
      <c r="E164" s="56">
        <v>9</v>
      </c>
      <c r="F164" s="56">
        <v>64198.565720640006</v>
      </c>
      <c r="G164" s="11"/>
      <c r="H164" s="45"/>
      <c r="I164" s="46"/>
      <c r="J164" s="45"/>
      <c r="P164" s="45"/>
      <c r="Q164" s="45"/>
      <c r="R164" s="45"/>
    </row>
    <row r="165" spans="1:18" s="47" customFormat="1" ht="12.75" customHeight="1" x14ac:dyDescent="0.2">
      <c r="A165" s="9"/>
      <c r="B165" s="57">
        <v>34</v>
      </c>
      <c r="C165" s="54"/>
      <c r="D165" s="58" t="s">
        <v>118</v>
      </c>
      <c r="E165" s="56">
        <v>11</v>
      </c>
      <c r="F165" s="56">
        <v>61729.39011600001</v>
      </c>
      <c r="G165" s="56"/>
      <c r="H165" s="45"/>
      <c r="I165" s="46"/>
      <c r="J165" s="45"/>
      <c r="P165" s="45"/>
      <c r="Q165" s="45"/>
      <c r="R165" s="45"/>
    </row>
    <row r="166" spans="1:18" s="47" customFormat="1" ht="12.75" customHeight="1" x14ac:dyDescent="0.2">
      <c r="A166" s="9"/>
      <c r="B166" s="57">
        <v>35</v>
      </c>
      <c r="C166" s="54"/>
      <c r="D166" s="58" t="s">
        <v>124</v>
      </c>
      <c r="E166" s="56">
        <v>9</v>
      </c>
      <c r="F166" s="56">
        <v>59355.323497612822</v>
      </c>
      <c r="G166" s="11"/>
      <c r="H166" s="45"/>
      <c r="I166" s="46"/>
      <c r="J166" s="45"/>
      <c r="P166" s="45"/>
      <c r="Q166" s="45"/>
      <c r="R166" s="45"/>
    </row>
    <row r="167" spans="1:18" s="47" customFormat="1" ht="12.75" customHeight="1" x14ac:dyDescent="0.2">
      <c r="A167" s="9"/>
      <c r="B167" s="57">
        <v>36</v>
      </c>
      <c r="C167" s="54"/>
      <c r="D167" s="58" t="s">
        <v>125</v>
      </c>
      <c r="E167" s="56">
        <v>11</v>
      </c>
      <c r="F167" s="56">
        <v>54876.665721888014</v>
      </c>
      <c r="G167" s="56"/>
      <c r="H167" s="45"/>
      <c r="I167" s="45"/>
      <c r="J167" s="45"/>
      <c r="P167" s="45"/>
      <c r="Q167" s="45"/>
      <c r="R167" s="45"/>
    </row>
    <row r="168" spans="1:18" s="47" customFormat="1" ht="12.75" customHeight="1" x14ac:dyDescent="0.2">
      <c r="A168" s="9"/>
      <c r="B168" s="57">
        <v>37</v>
      </c>
      <c r="C168" s="54"/>
      <c r="D168" s="100" t="s">
        <v>120</v>
      </c>
      <c r="E168" s="56">
        <v>55</v>
      </c>
      <c r="F168" s="56">
        <v>52765.977834662401</v>
      </c>
      <c r="G168" s="11"/>
      <c r="H168" s="45"/>
      <c r="I168" s="45"/>
      <c r="J168" s="45"/>
      <c r="P168" s="45"/>
      <c r="Q168" s="45"/>
      <c r="R168" s="45"/>
    </row>
    <row r="169" spans="1:18" s="47" customFormat="1" ht="12.75" customHeight="1" x14ac:dyDescent="0.2">
      <c r="A169" s="9"/>
      <c r="B169" s="57">
        <v>38</v>
      </c>
      <c r="C169" s="54"/>
      <c r="D169" s="58" t="s">
        <v>126</v>
      </c>
      <c r="E169" s="56">
        <v>14</v>
      </c>
      <c r="F169" s="56">
        <v>52765.977834662401</v>
      </c>
      <c r="G169" s="56"/>
      <c r="H169" s="45"/>
      <c r="I169" s="45"/>
      <c r="J169" s="45"/>
      <c r="P169" s="45"/>
      <c r="Q169" s="45"/>
      <c r="R169" s="45"/>
    </row>
    <row r="170" spans="1:18" s="47" customFormat="1" ht="12.75" customHeight="1" x14ac:dyDescent="0.2">
      <c r="A170" s="9"/>
      <c r="B170" s="57">
        <v>39</v>
      </c>
      <c r="C170" s="54"/>
      <c r="D170" s="100" t="s">
        <v>127</v>
      </c>
      <c r="E170" s="56">
        <v>25</v>
      </c>
      <c r="F170" s="56">
        <v>50736.986127936005</v>
      </c>
      <c r="G170" s="56"/>
      <c r="H170" s="45"/>
      <c r="I170" s="46"/>
      <c r="J170" s="45"/>
      <c r="P170" s="45"/>
      <c r="Q170" s="45"/>
      <c r="R170" s="45"/>
    </row>
    <row r="171" spans="1:18" s="47" customFormat="1" ht="12.75" customHeight="1" x14ac:dyDescent="0.2">
      <c r="A171" s="9"/>
      <c r="B171" s="57">
        <v>40</v>
      </c>
      <c r="C171" s="54"/>
      <c r="D171" s="58" t="s">
        <v>128</v>
      </c>
      <c r="E171" s="56">
        <v>183</v>
      </c>
      <c r="F171" s="56">
        <v>46909.45910424961</v>
      </c>
      <c r="G171" s="56"/>
      <c r="H171" s="45"/>
      <c r="I171" s="46"/>
      <c r="J171" s="45"/>
      <c r="P171" s="45"/>
      <c r="Q171" s="45"/>
      <c r="R171" s="45"/>
    </row>
    <row r="172" spans="1:18" s="47" customFormat="1" ht="12.75" customHeight="1" x14ac:dyDescent="0.2">
      <c r="A172" s="9"/>
      <c r="B172" s="57">
        <v>41</v>
      </c>
      <c r="C172" s="54"/>
      <c r="D172" s="58" t="s">
        <v>129</v>
      </c>
      <c r="E172" s="56">
        <v>7</v>
      </c>
      <c r="F172" s="56">
        <v>46909.45910424961</v>
      </c>
      <c r="G172" s="56"/>
      <c r="H172" s="45"/>
      <c r="I172" s="46"/>
      <c r="J172" s="45"/>
      <c r="P172" s="45"/>
      <c r="Q172" s="45"/>
      <c r="R172" s="45"/>
    </row>
    <row r="173" spans="1:18" s="47" customFormat="1" ht="12.75" customHeight="1" x14ac:dyDescent="0.2">
      <c r="A173" s="9"/>
      <c r="B173" s="57">
        <v>42</v>
      </c>
      <c r="C173" s="54"/>
      <c r="D173" s="58" t="s">
        <v>130</v>
      </c>
      <c r="E173" s="56">
        <v>20</v>
      </c>
      <c r="F173" s="56">
        <v>45104.827057401606</v>
      </c>
      <c r="G173" s="56"/>
      <c r="H173" s="45"/>
      <c r="I173" s="46"/>
      <c r="J173" s="45"/>
      <c r="P173" s="45"/>
      <c r="Q173" s="45"/>
      <c r="R173" s="45"/>
    </row>
    <row r="174" spans="1:18" s="47" customFormat="1" ht="12.75" customHeight="1" x14ac:dyDescent="0.2">
      <c r="A174" s="9"/>
      <c r="B174" s="57">
        <v>43</v>
      </c>
      <c r="C174" s="54"/>
      <c r="D174" s="58" t="s">
        <v>121</v>
      </c>
      <c r="E174" s="56">
        <v>45</v>
      </c>
      <c r="F174" s="56">
        <v>45104.827057401606</v>
      </c>
      <c r="G174" s="56"/>
      <c r="H174" s="45"/>
      <c r="I174" s="46"/>
      <c r="J174" s="45"/>
      <c r="P174" s="45"/>
      <c r="Q174" s="45"/>
      <c r="R174" s="45"/>
    </row>
    <row r="175" spans="1:18" s="47" customFormat="1" ht="12.75" customHeight="1" x14ac:dyDescent="0.2">
      <c r="A175" s="9"/>
      <c r="B175" s="57">
        <v>44</v>
      </c>
      <c r="C175" s="54"/>
      <c r="D175" s="58" t="s">
        <v>122</v>
      </c>
      <c r="E175" s="56">
        <v>108</v>
      </c>
      <c r="F175" s="56">
        <v>43369.697731276807</v>
      </c>
      <c r="G175" s="56"/>
      <c r="H175" s="45"/>
      <c r="I175" s="46"/>
      <c r="J175" s="45"/>
      <c r="P175" s="45"/>
      <c r="Q175" s="45"/>
      <c r="R175" s="45"/>
    </row>
    <row r="176" spans="1:18" ht="12.75" customHeight="1" x14ac:dyDescent="0.2">
      <c r="A176" s="9"/>
      <c r="B176" s="57"/>
      <c r="C176" s="54"/>
      <c r="D176" s="65" t="s">
        <v>132</v>
      </c>
      <c r="E176" s="66">
        <f>SUM(E14:E175)</f>
        <v>3572</v>
      </c>
      <c r="F176" s="56"/>
      <c r="G176" s="66">
        <f>SUM(G14:G175)</f>
        <v>0</v>
      </c>
      <c r="I176" s="66">
        <f>SUM(I14:I175)</f>
        <v>0</v>
      </c>
    </row>
    <row r="177" spans="1:9" ht="12.75" customHeight="1" x14ac:dyDescent="0.2">
      <c r="A177" s="10"/>
      <c r="B177" s="57"/>
      <c r="C177" s="54"/>
      <c r="D177" s="63"/>
      <c r="E177" s="56"/>
      <c r="F177" s="56"/>
      <c r="G177" s="56"/>
    </row>
    <row r="178" spans="1:9" ht="12.75" customHeight="1" x14ac:dyDescent="0.2">
      <c r="B178" s="57"/>
      <c r="C178" s="54"/>
      <c r="D178" s="54" t="s">
        <v>16</v>
      </c>
      <c r="E178" s="56"/>
      <c r="F178" s="56"/>
      <c r="G178" s="56"/>
    </row>
    <row r="179" spans="1:9" ht="12.75" customHeight="1" x14ac:dyDescent="0.2">
      <c r="B179" s="57"/>
      <c r="C179" s="54"/>
      <c r="D179" s="54" t="s">
        <v>133</v>
      </c>
      <c r="E179" s="56"/>
      <c r="F179" s="56"/>
      <c r="G179" s="56"/>
    </row>
    <row r="180" spans="1:9" ht="12.75" customHeight="1" x14ac:dyDescent="0.25">
      <c r="B180" s="57">
        <v>45</v>
      </c>
      <c r="C180" s="54"/>
      <c r="D180" s="58" t="s">
        <v>134</v>
      </c>
      <c r="E180" s="56">
        <v>1551</v>
      </c>
      <c r="F180" s="56"/>
      <c r="G180" s="56"/>
      <c r="H180"/>
      <c r="I180" s="46"/>
    </row>
    <row r="181" spans="1:9" ht="12.75" customHeight="1" x14ac:dyDescent="0.25">
      <c r="B181" s="57"/>
      <c r="C181" s="51"/>
      <c r="D181" s="58" t="s">
        <v>135</v>
      </c>
      <c r="E181" s="56"/>
      <c r="F181" s="56">
        <v>585411.84488550061</v>
      </c>
      <c r="G181" s="56"/>
      <c r="H181"/>
      <c r="I181"/>
    </row>
    <row r="182" spans="1:9" ht="12.75" customHeight="1" x14ac:dyDescent="0.25">
      <c r="B182" s="57"/>
      <c r="C182" s="51"/>
      <c r="D182" s="58" t="s">
        <v>136</v>
      </c>
      <c r="E182" s="56"/>
      <c r="F182" s="56">
        <v>404732.46185038472</v>
      </c>
      <c r="G182" s="56"/>
      <c r="H182"/>
      <c r="I182"/>
    </row>
    <row r="183" spans="1:9" ht="12.75" customHeight="1" x14ac:dyDescent="0.25">
      <c r="B183" s="57"/>
      <c r="C183" s="54"/>
      <c r="D183" s="58" t="s">
        <v>137</v>
      </c>
      <c r="E183" s="56"/>
      <c r="F183" s="56">
        <v>371004.75669618603</v>
      </c>
      <c r="G183" s="56"/>
      <c r="H183"/>
      <c r="I183"/>
    </row>
    <row r="184" spans="1:9" ht="12.75" customHeight="1" x14ac:dyDescent="0.25">
      <c r="B184" s="57"/>
      <c r="C184" s="54"/>
      <c r="D184" s="58" t="s">
        <v>138</v>
      </c>
      <c r="E184" s="56"/>
      <c r="F184" s="56">
        <v>350768.13360366685</v>
      </c>
      <c r="G184" s="56"/>
      <c r="H184"/>
      <c r="I184"/>
    </row>
    <row r="185" spans="1:9" ht="12.75" customHeight="1" x14ac:dyDescent="0.25">
      <c r="B185" s="57"/>
      <c r="C185" s="51"/>
      <c r="D185" s="58" t="s">
        <v>139</v>
      </c>
      <c r="E185" s="56"/>
      <c r="F185" s="56">
        <v>278070.62632061273</v>
      </c>
      <c r="G185" s="56"/>
      <c r="H185"/>
      <c r="I185"/>
    </row>
    <row r="186" spans="1:9" ht="12.75" customHeight="1" x14ac:dyDescent="0.25">
      <c r="B186" s="57"/>
      <c r="C186" s="51"/>
      <c r="D186" s="58" t="s">
        <v>140</v>
      </c>
      <c r="E186" s="56"/>
      <c r="F186" s="56">
        <v>278070.62632061273</v>
      </c>
      <c r="G186" s="56"/>
      <c r="H186"/>
      <c r="I186"/>
    </row>
    <row r="187" spans="1:9" ht="12.75" customHeight="1" x14ac:dyDescent="0.25">
      <c r="B187" s="57"/>
      <c r="C187" s="51"/>
      <c r="D187" s="58" t="s">
        <v>141</v>
      </c>
      <c r="E187" s="56"/>
      <c r="F187" s="56">
        <v>245439.7153485587</v>
      </c>
      <c r="G187" s="56"/>
      <c r="H187"/>
      <c r="I187"/>
    </row>
    <row r="188" spans="1:9" ht="12.75" customHeight="1" x14ac:dyDescent="0.25">
      <c r="B188" s="57"/>
      <c r="C188" s="51"/>
      <c r="D188" s="58" t="s">
        <v>142</v>
      </c>
      <c r="E188" s="56"/>
      <c r="F188" s="56">
        <v>245219.29993858648</v>
      </c>
      <c r="G188" s="56"/>
      <c r="H188"/>
      <c r="I188"/>
    </row>
    <row r="189" spans="1:9" ht="12.75" customHeight="1" x14ac:dyDescent="0.25">
      <c r="B189" s="57"/>
      <c r="C189" s="54"/>
      <c r="D189" s="58" t="s">
        <v>143</v>
      </c>
      <c r="E189" s="56"/>
      <c r="F189" s="56">
        <v>238557.93799981082</v>
      </c>
      <c r="G189" s="56"/>
      <c r="H189"/>
      <c r="I189"/>
    </row>
    <row r="190" spans="1:9" ht="12.75" customHeight="1" x14ac:dyDescent="0.25">
      <c r="B190" s="57"/>
      <c r="C190" s="51"/>
      <c r="D190" s="58" t="s">
        <v>144</v>
      </c>
      <c r="E190" s="56"/>
      <c r="F190" s="56">
        <v>231910.98584285518</v>
      </c>
      <c r="G190" s="56"/>
      <c r="H190"/>
      <c r="I190"/>
    </row>
    <row r="191" spans="1:9" ht="12.75" customHeight="1" x14ac:dyDescent="0.25">
      <c r="B191" s="57"/>
      <c r="C191" s="51"/>
      <c r="D191" s="58" t="s">
        <v>145</v>
      </c>
      <c r="E191" s="56"/>
      <c r="F191" s="56">
        <v>225232.7758583691</v>
      </c>
      <c r="G191" s="56"/>
      <c r="H191"/>
      <c r="I191"/>
    </row>
    <row r="192" spans="1:9" ht="12.75" customHeight="1" x14ac:dyDescent="0.25">
      <c r="B192" s="57"/>
      <c r="C192" s="51"/>
      <c r="D192" s="58" t="s">
        <v>146</v>
      </c>
      <c r="E192" s="56"/>
      <c r="F192" s="56">
        <v>218965.65056671613</v>
      </c>
      <c r="G192" s="56"/>
      <c r="H192"/>
      <c r="I192"/>
    </row>
    <row r="193" spans="2:9" ht="12.75" customHeight="1" x14ac:dyDescent="0.25">
      <c r="B193" s="57">
        <v>46</v>
      </c>
      <c r="C193" s="51"/>
      <c r="D193" s="54" t="s">
        <v>147</v>
      </c>
      <c r="E193" s="56">
        <v>30</v>
      </c>
      <c r="F193" s="56">
        <v>580116.52865221817</v>
      </c>
      <c r="G193" s="56"/>
      <c r="H193"/>
      <c r="I193" s="46"/>
    </row>
    <row r="194" spans="2:9" ht="12.75" customHeight="1" x14ac:dyDescent="0.25">
      <c r="B194" s="57">
        <v>47</v>
      </c>
      <c r="C194" s="51"/>
      <c r="D194" s="54" t="s">
        <v>148</v>
      </c>
      <c r="E194" s="56">
        <v>297</v>
      </c>
      <c r="F194" s="56"/>
      <c r="G194" s="56"/>
      <c r="H194"/>
      <c r="I194" s="46"/>
    </row>
    <row r="195" spans="2:9" ht="12.75" customHeight="1" x14ac:dyDescent="0.25">
      <c r="B195" s="57"/>
      <c r="C195" s="51"/>
      <c r="D195" s="54" t="s">
        <v>149</v>
      </c>
      <c r="E195" s="56"/>
      <c r="F195" s="56">
        <v>180962.48285609743</v>
      </c>
      <c r="G195" s="56"/>
      <c r="H195"/>
      <c r="I195"/>
    </row>
    <row r="196" spans="2:9" ht="12.75" customHeight="1" x14ac:dyDescent="0.25">
      <c r="B196" s="57"/>
      <c r="C196" s="51"/>
      <c r="D196" s="54" t="s">
        <v>150</v>
      </c>
      <c r="E196" s="56"/>
      <c r="F196" s="56">
        <v>177413.4223477153</v>
      </c>
      <c r="G196" s="56"/>
      <c r="H196"/>
      <c r="I196"/>
    </row>
    <row r="197" spans="2:9" ht="12.75" customHeight="1" x14ac:dyDescent="0.25">
      <c r="B197" s="57"/>
      <c r="C197" s="51"/>
      <c r="D197" s="54" t="s">
        <v>151</v>
      </c>
      <c r="E197" s="56"/>
      <c r="F197" s="56">
        <v>154737.34287608977</v>
      </c>
      <c r="G197" s="56"/>
      <c r="H197"/>
      <c r="I197"/>
    </row>
    <row r="198" spans="2:9" ht="12.75" customHeight="1" x14ac:dyDescent="0.25">
      <c r="B198" s="57"/>
      <c r="C198" s="51"/>
      <c r="D198" s="54" t="s">
        <v>152</v>
      </c>
      <c r="E198" s="56"/>
      <c r="F198" s="56">
        <v>146759.45005021177</v>
      </c>
      <c r="G198" s="56"/>
      <c r="H198"/>
      <c r="I198"/>
    </row>
    <row r="199" spans="2:9" ht="12.75" customHeight="1" x14ac:dyDescent="0.25">
      <c r="B199" s="57"/>
      <c r="C199" s="51"/>
      <c r="D199" s="54" t="s">
        <v>153</v>
      </c>
      <c r="E199" s="56"/>
      <c r="F199" s="56">
        <v>116648.47155230169</v>
      </c>
      <c r="G199" s="56"/>
      <c r="H199"/>
      <c r="I199"/>
    </row>
    <row r="200" spans="2:9" ht="12.75" customHeight="1" x14ac:dyDescent="0.25">
      <c r="B200" s="57"/>
      <c r="C200" s="51"/>
      <c r="D200" s="54" t="s">
        <v>154</v>
      </c>
      <c r="E200" s="56"/>
      <c r="F200" s="56">
        <v>110666.93685985346</v>
      </c>
      <c r="G200" s="56"/>
      <c r="H200"/>
      <c r="I200"/>
    </row>
    <row r="201" spans="2:9" ht="12.75" customHeight="1" x14ac:dyDescent="0.25">
      <c r="B201" s="57">
        <v>48</v>
      </c>
      <c r="C201" s="51"/>
      <c r="D201" s="54" t="s">
        <v>155</v>
      </c>
      <c r="E201" s="56">
        <v>24</v>
      </c>
      <c r="F201" s="56"/>
      <c r="G201" s="56"/>
      <c r="H201"/>
      <c r="I201" s="46"/>
    </row>
    <row r="202" spans="2:9" ht="12.75" customHeight="1" x14ac:dyDescent="0.25">
      <c r="B202" s="57"/>
      <c r="C202" s="51"/>
      <c r="D202" s="54" t="s">
        <v>156</v>
      </c>
      <c r="E202" s="56"/>
      <c r="F202" s="56">
        <v>160517.04698671718</v>
      </c>
      <c r="G202" s="56"/>
      <c r="H202"/>
      <c r="I202"/>
    </row>
    <row r="203" spans="2:9" ht="12.75" customHeight="1" x14ac:dyDescent="0.25">
      <c r="B203" s="57"/>
      <c r="C203" s="51"/>
      <c r="D203" s="54" t="s">
        <v>157</v>
      </c>
      <c r="E203" s="56"/>
      <c r="F203" s="56">
        <v>139894.7665405405</v>
      </c>
      <c r="G203" s="56"/>
      <c r="H203"/>
      <c r="I203"/>
    </row>
    <row r="204" spans="2:9" ht="12.75" customHeight="1" x14ac:dyDescent="0.25">
      <c r="B204" s="57"/>
      <c r="C204" s="51"/>
      <c r="D204" s="54" t="s">
        <v>158</v>
      </c>
      <c r="E204" s="56"/>
      <c r="F204" s="56">
        <v>139894.42437706777</v>
      </c>
      <c r="G204" s="56"/>
      <c r="H204"/>
      <c r="I204"/>
    </row>
    <row r="205" spans="2:9" ht="12.75" customHeight="1" x14ac:dyDescent="0.25">
      <c r="B205" s="57"/>
      <c r="C205" s="51"/>
      <c r="D205" s="54" t="s">
        <v>159</v>
      </c>
      <c r="E205" s="56"/>
      <c r="F205" s="56">
        <v>126133.47656461249</v>
      </c>
      <c r="G205" s="56"/>
      <c r="H205"/>
      <c r="I205"/>
    </row>
    <row r="206" spans="2:9" ht="12.75" customHeight="1" x14ac:dyDescent="0.25">
      <c r="B206" s="59"/>
      <c r="C206" s="51"/>
      <c r="D206" s="58" t="s">
        <v>108</v>
      </c>
      <c r="E206" s="31"/>
      <c r="F206" s="56">
        <v>67283.794612800004</v>
      </c>
      <c r="G206" s="56"/>
      <c r="H206"/>
      <c r="I206"/>
    </row>
    <row r="207" spans="2:9" ht="12.75" customHeight="1" x14ac:dyDescent="0.25">
      <c r="B207" s="59"/>
      <c r="C207" s="51"/>
      <c r="D207" s="58" t="s">
        <v>109</v>
      </c>
      <c r="E207" s="56"/>
      <c r="F207" s="56">
        <v>57514.848350400018</v>
      </c>
      <c r="G207" s="56"/>
      <c r="H207"/>
      <c r="I207"/>
    </row>
    <row r="208" spans="2:9" ht="12.75" customHeight="1" x14ac:dyDescent="0.25">
      <c r="B208" s="59"/>
      <c r="C208" s="51"/>
      <c r="D208" s="58" t="s">
        <v>110</v>
      </c>
      <c r="E208" s="56"/>
      <c r="F208" s="56">
        <v>53175.063684000015</v>
      </c>
      <c r="G208" s="56"/>
      <c r="H208"/>
      <c r="I208"/>
    </row>
    <row r="209" spans="2:9" ht="12.75" customHeight="1" x14ac:dyDescent="0.25">
      <c r="B209" s="59"/>
      <c r="C209" s="51"/>
      <c r="D209" s="32" t="s">
        <v>111</v>
      </c>
      <c r="E209" s="25"/>
      <c r="F209" s="25">
        <v>49163.746248000003</v>
      </c>
      <c r="G209" s="25"/>
      <c r="H209"/>
      <c r="I209"/>
    </row>
    <row r="210" spans="2:9" ht="12.75" customHeight="1" x14ac:dyDescent="0.25">
      <c r="B210" s="57">
        <v>49</v>
      </c>
      <c r="C210" s="51"/>
      <c r="D210" s="54" t="s">
        <v>160</v>
      </c>
      <c r="E210" s="56">
        <v>427</v>
      </c>
      <c r="F210" s="56"/>
      <c r="G210" s="56"/>
      <c r="H210"/>
      <c r="I210" s="46"/>
    </row>
    <row r="211" spans="2:9" ht="12.75" customHeight="1" x14ac:dyDescent="0.25">
      <c r="B211" s="57"/>
      <c r="C211" s="51"/>
      <c r="D211" s="54" t="s">
        <v>161</v>
      </c>
      <c r="E211" s="56"/>
      <c r="F211" s="56">
        <v>146759.51719408622</v>
      </c>
      <c r="G211" s="56"/>
      <c r="H211"/>
      <c r="I211"/>
    </row>
    <row r="212" spans="2:9" ht="12.75" customHeight="1" x14ac:dyDescent="0.25">
      <c r="B212" s="57"/>
      <c r="C212" s="54"/>
      <c r="D212" s="54" t="s">
        <v>162</v>
      </c>
      <c r="E212" s="56"/>
      <c r="F212" s="56">
        <v>126133.43399105707</v>
      </c>
      <c r="G212" s="56"/>
      <c r="H212"/>
      <c r="I212"/>
    </row>
    <row r="213" spans="2:9" ht="12.75" customHeight="1" x14ac:dyDescent="0.25">
      <c r="B213" s="57"/>
      <c r="C213" s="54"/>
      <c r="D213" s="54" t="s">
        <v>163</v>
      </c>
      <c r="E213" s="56"/>
      <c r="F213" s="56">
        <v>118978.52078033509</v>
      </c>
      <c r="G213" s="56"/>
      <c r="H213"/>
      <c r="I213"/>
    </row>
    <row r="214" spans="2:9" ht="12.75" customHeight="1" x14ac:dyDescent="0.25">
      <c r="B214" s="57"/>
      <c r="C214" s="54"/>
      <c r="D214" s="54" t="s">
        <v>164</v>
      </c>
      <c r="E214" s="56"/>
      <c r="F214" s="56">
        <v>115975.71863668744</v>
      </c>
      <c r="G214" s="56"/>
      <c r="H214"/>
      <c r="I214"/>
    </row>
    <row r="215" spans="2:9" ht="12.75" customHeight="1" x14ac:dyDescent="0.25">
      <c r="B215" s="59"/>
      <c r="C215" s="54"/>
      <c r="D215" s="58" t="s">
        <v>165</v>
      </c>
      <c r="E215" s="56"/>
      <c r="F215" s="56">
        <v>81231.609681734408</v>
      </c>
      <c r="G215" s="56"/>
      <c r="H215"/>
      <c r="I215"/>
    </row>
    <row r="216" spans="2:9" ht="12.75" customHeight="1" x14ac:dyDescent="0.25">
      <c r="B216" s="59"/>
      <c r="C216" s="54"/>
      <c r="D216" s="58" t="s">
        <v>166</v>
      </c>
      <c r="E216" s="56"/>
      <c r="F216" s="56">
        <v>75103.176798316825</v>
      </c>
      <c r="G216" s="56"/>
      <c r="H216"/>
      <c r="I216"/>
    </row>
    <row r="217" spans="2:9" ht="12.75" customHeight="1" x14ac:dyDescent="0.25">
      <c r="B217" s="57"/>
      <c r="C217" s="54"/>
      <c r="D217" s="54" t="s">
        <v>167</v>
      </c>
      <c r="E217" s="56"/>
      <c r="F217" s="56">
        <v>59215.888031046154</v>
      </c>
      <c r="G217" s="56"/>
      <c r="H217"/>
      <c r="I217"/>
    </row>
    <row r="218" spans="2:9" ht="12.75" customHeight="1" x14ac:dyDescent="0.25">
      <c r="B218" s="59"/>
      <c r="C218" s="54"/>
      <c r="D218" s="58" t="s">
        <v>168</v>
      </c>
      <c r="E218" s="56"/>
      <c r="F218" s="56">
        <v>54876.665721888014</v>
      </c>
      <c r="G218" s="56"/>
      <c r="H218"/>
      <c r="I218"/>
    </row>
    <row r="219" spans="2:9" ht="12.75" customHeight="1" x14ac:dyDescent="0.25">
      <c r="B219" s="57">
        <v>50</v>
      </c>
      <c r="C219" s="54"/>
      <c r="D219" s="54" t="s">
        <v>169</v>
      </c>
      <c r="E219" s="56">
        <v>1060</v>
      </c>
      <c r="F219" s="56">
        <v>103376.35765551819</v>
      </c>
      <c r="G219" s="56"/>
      <c r="H219"/>
      <c r="I219" s="46"/>
    </row>
    <row r="220" spans="2:9" ht="12.75" customHeight="1" x14ac:dyDescent="0.25">
      <c r="B220" s="57">
        <v>51</v>
      </c>
      <c r="C220" s="54"/>
      <c r="D220" s="54" t="s">
        <v>170</v>
      </c>
      <c r="E220" s="56">
        <v>17</v>
      </c>
      <c r="F220" s="56">
        <v>99486.594014711547</v>
      </c>
      <c r="G220" s="56"/>
      <c r="H220"/>
      <c r="I220" s="46"/>
    </row>
    <row r="221" spans="2:9" ht="12.75" customHeight="1" x14ac:dyDescent="0.25">
      <c r="B221" s="57">
        <v>52</v>
      </c>
      <c r="C221" s="54"/>
      <c r="D221" s="54" t="s">
        <v>171</v>
      </c>
      <c r="E221" s="56">
        <v>9</v>
      </c>
      <c r="F221" s="56">
        <v>37875.077672582374</v>
      </c>
      <c r="G221" s="56"/>
      <c r="H221"/>
      <c r="I221" s="46"/>
    </row>
    <row r="222" spans="2:9" ht="12.75" customHeight="1" x14ac:dyDescent="0.2">
      <c r="B222" s="57"/>
      <c r="C222" s="54"/>
      <c r="D222" s="65" t="s">
        <v>132</v>
      </c>
      <c r="E222" s="66">
        <f>SUM(E180:E221)</f>
        <v>3415</v>
      </c>
      <c r="F222" s="56"/>
      <c r="G222" s="66">
        <f>SUM(G180:G221)</f>
        <v>0</v>
      </c>
      <c r="I222" s="66">
        <f>SUM(I180:I221)</f>
        <v>0</v>
      </c>
    </row>
    <row r="223" spans="2:9" ht="12.75" customHeight="1" x14ac:dyDescent="0.2">
      <c r="B223" s="57"/>
      <c r="C223" s="54"/>
      <c r="D223" s="63"/>
      <c r="E223" s="56"/>
      <c r="F223" s="56"/>
      <c r="G223" s="56"/>
    </row>
    <row r="224" spans="2:9" ht="12.75" customHeight="1" x14ac:dyDescent="0.2">
      <c r="B224" s="57"/>
      <c r="C224" s="54"/>
      <c r="D224" s="54" t="s">
        <v>172</v>
      </c>
      <c r="E224" s="56"/>
      <c r="F224" s="56"/>
      <c r="G224" s="56"/>
    </row>
    <row r="225" spans="2:9" ht="12.75" customHeight="1" x14ac:dyDescent="0.25">
      <c r="B225" s="57">
        <v>53</v>
      </c>
      <c r="C225" s="54"/>
      <c r="D225" s="54" t="s">
        <v>173</v>
      </c>
      <c r="E225" s="56">
        <v>408</v>
      </c>
      <c r="F225" s="56"/>
      <c r="G225" s="56"/>
      <c r="H225"/>
      <c r="I225" s="46"/>
    </row>
    <row r="226" spans="2:9" ht="12.75" customHeight="1" x14ac:dyDescent="0.25">
      <c r="B226" s="57"/>
      <c r="C226" s="54"/>
      <c r="D226" s="54" t="s">
        <v>174</v>
      </c>
      <c r="E226" s="56"/>
      <c r="F226" s="56">
        <v>327398.18140893144</v>
      </c>
      <c r="G226" s="56"/>
      <c r="H226"/>
      <c r="I226"/>
    </row>
    <row r="227" spans="2:9" ht="12.75" customHeight="1" x14ac:dyDescent="0.2">
      <c r="B227" s="57"/>
      <c r="C227" s="54"/>
      <c r="D227" s="54" t="s">
        <v>175</v>
      </c>
      <c r="E227" s="56"/>
      <c r="F227" s="56">
        <v>258652.52279662801</v>
      </c>
      <c r="G227" s="56"/>
    </row>
    <row r="228" spans="2:9" ht="12.75" customHeight="1" x14ac:dyDescent="0.2">
      <c r="B228" s="57"/>
      <c r="C228" s="51"/>
      <c r="D228" s="54" t="s">
        <v>176</v>
      </c>
      <c r="E228" s="56"/>
      <c r="F228" s="56">
        <v>247748.36410621685</v>
      </c>
      <c r="G228" s="56"/>
    </row>
    <row r="229" spans="2:9" ht="12.75" customHeight="1" x14ac:dyDescent="0.2">
      <c r="B229" s="57"/>
      <c r="C229" s="51"/>
      <c r="D229" s="54" t="s">
        <v>177</v>
      </c>
      <c r="E229" s="56"/>
      <c r="F229" s="56">
        <v>230649.96882031413</v>
      </c>
      <c r="G229" s="56"/>
    </row>
    <row r="230" spans="2:9" ht="12.75" customHeight="1" x14ac:dyDescent="0.2">
      <c r="B230" s="57"/>
      <c r="C230" s="51"/>
      <c r="D230" s="54" t="s">
        <v>178</v>
      </c>
      <c r="E230" s="56"/>
      <c r="F230" s="56">
        <v>226614.71434818258</v>
      </c>
      <c r="G230" s="56"/>
    </row>
    <row r="231" spans="2:9" ht="12.75" customHeight="1" x14ac:dyDescent="0.2">
      <c r="B231" s="57"/>
      <c r="C231" s="51"/>
      <c r="D231" s="54" t="s">
        <v>179</v>
      </c>
      <c r="E231" s="56"/>
      <c r="F231" s="56">
        <v>226080.44134652699</v>
      </c>
      <c r="G231" s="56"/>
    </row>
    <row r="232" spans="2:9" ht="12.75" customHeight="1" x14ac:dyDescent="0.2">
      <c r="B232" s="57"/>
      <c r="C232" s="51"/>
      <c r="D232" s="54" t="s">
        <v>180</v>
      </c>
      <c r="E232" s="56"/>
      <c r="F232" s="56">
        <v>225569.39760581299</v>
      </c>
      <c r="G232" s="56"/>
    </row>
    <row r="233" spans="2:9" ht="12.75" customHeight="1" x14ac:dyDescent="0.2">
      <c r="B233" s="57"/>
      <c r="C233" s="51"/>
      <c r="D233" s="54" t="s">
        <v>181</v>
      </c>
      <c r="E233" s="56"/>
      <c r="F233" s="56">
        <v>208224.42629402888</v>
      </c>
      <c r="G233" s="56"/>
    </row>
    <row r="234" spans="2:9" ht="12.75" customHeight="1" x14ac:dyDescent="0.2">
      <c r="B234" s="57"/>
      <c r="C234" s="51"/>
      <c r="D234" s="54" t="s">
        <v>182</v>
      </c>
      <c r="E234" s="56"/>
      <c r="F234" s="56">
        <v>199600.74310608825</v>
      </c>
      <c r="G234" s="56"/>
    </row>
    <row r="235" spans="2:9" ht="12.75" customHeight="1" x14ac:dyDescent="0.2">
      <c r="B235" s="57"/>
      <c r="C235" s="51"/>
      <c r="D235" s="54" t="s">
        <v>183</v>
      </c>
      <c r="E235" s="56"/>
      <c r="F235" s="56">
        <v>188041.18481101183</v>
      </c>
      <c r="G235" s="56"/>
    </row>
    <row r="236" spans="2:9" ht="12.75" customHeight="1" x14ac:dyDescent="0.2">
      <c r="B236" s="57"/>
      <c r="C236" s="51"/>
      <c r="D236" s="54" t="s">
        <v>184</v>
      </c>
      <c r="E236" s="56"/>
      <c r="F236" s="56">
        <v>180962.57966634585</v>
      </c>
      <c r="G236" s="56"/>
    </row>
    <row r="237" spans="2:9" ht="12.75" customHeight="1" x14ac:dyDescent="0.2">
      <c r="B237" s="57"/>
      <c r="C237" s="51"/>
      <c r="D237" s="54" t="s">
        <v>185</v>
      </c>
      <c r="E237" s="56"/>
      <c r="F237" s="56">
        <v>173336.58687042087</v>
      </c>
      <c r="G237" s="56"/>
    </row>
    <row r="238" spans="2:9" ht="12.75" customHeight="1" x14ac:dyDescent="0.2">
      <c r="B238" s="57"/>
      <c r="C238" s="54"/>
      <c r="D238" s="54" t="s">
        <v>186</v>
      </c>
      <c r="E238" s="56"/>
      <c r="F238" s="56">
        <v>168334.15787876648</v>
      </c>
      <c r="G238" s="56"/>
    </row>
    <row r="239" spans="2:9" ht="12.75" customHeight="1" x14ac:dyDescent="0.2">
      <c r="B239" s="57"/>
      <c r="C239" s="51"/>
      <c r="D239" s="54" t="s">
        <v>187</v>
      </c>
      <c r="E239" s="56"/>
      <c r="F239" s="56">
        <v>162078.84975379286</v>
      </c>
      <c r="G239" s="56"/>
    </row>
    <row r="240" spans="2:9" ht="12.75" customHeight="1" x14ac:dyDescent="0.2">
      <c r="B240" s="57"/>
      <c r="C240" s="51"/>
      <c r="D240" s="54" t="s">
        <v>188</v>
      </c>
      <c r="E240" s="56"/>
      <c r="F240" s="56">
        <v>156206.24638506744</v>
      </c>
      <c r="G240" s="56"/>
    </row>
    <row r="241" spans="2:9" ht="12.75" customHeight="1" x14ac:dyDescent="0.2">
      <c r="B241" s="57"/>
      <c r="C241" s="51"/>
      <c r="D241" s="54" t="s">
        <v>189</v>
      </c>
      <c r="E241" s="56"/>
      <c r="F241" s="56">
        <v>150156.74789174623</v>
      </c>
      <c r="G241" s="56"/>
    </row>
    <row r="242" spans="2:9" ht="12.75" customHeight="1" x14ac:dyDescent="0.2">
      <c r="B242" s="57"/>
      <c r="C242" s="51"/>
      <c r="D242" s="54" t="s">
        <v>190</v>
      </c>
      <c r="E242" s="56"/>
      <c r="F242" s="56">
        <v>146759.1521628428</v>
      </c>
      <c r="G242" s="56"/>
    </row>
    <row r="243" spans="2:9" ht="12.75" customHeight="1" x14ac:dyDescent="0.25">
      <c r="B243" s="57"/>
      <c r="C243" s="51"/>
      <c r="D243" s="54" t="s">
        <v>191</v>
      </c>
      <c r="E243" s="56"/>
      <c r="F243" s="56">
        <v>136277.77777943207</v>
      </c>
      <c r="G243" s="56"/>
      <c r="H243"/>
      <c r="I243"/>
    </row>
    <row r="244" spans="2:9" ht="12.75" customHeight="1" x14ac:dyDescent="0.25">
      <c r="B244" s="57"/>
      <c r="C244" s="51"/>
      <c r="D244" s="54" t="s">
        <v>192</v>
      </c>
      <c r="E244" s="56"/>
      <c r="F244" s="56">
        <v>133113.62059260855</v>
      </c>
      <c r="G244" s="56"/>
      <c r="H244"/>
      <c r="I244"/>
    </row>
    <row r="245" spans="2:9" ht="12.75" customHeight="1" x14ac:dyDescent="0.25">
      <c r="B245" s="57"/>
      <c r="C245" s="51"/>
      <c r="D245" s="54" t="s">
        <v>193</v>
      </c>
      <c r="E245" s="56"/>
      <c r="F245" s="56">
        <v>111596.66894840756</v>
      </c>
      <c r="G245" s="56"/>
      <c r="H245"/>
      <c r="I245"/>
    </row>
    <row r="246" spans="2:9" ht="12.75" customHeight="1" x14ac:dyDescent="0.25">
      <c r="B246" s="57"/>
      <c r="C246" s="51"/>
      <c r="D246" s="54" t="s">
        <v>194</v>
      </c>
      <c r="E246" s="56"/>
      <c r="F246" s="56">
        <v>110665.85835845255</v>
      </c>
      <c r="G246" s="56"/>
      <c r="H246"/>
      <c r="I246"/>
    </row>
    <row r="247" spans="2:9" ht="12.75" customHeight="1" x14ac:dyDescent="0.25">
      <c r="B247" s="57"/>
      <c r="C247" s="51"/>
      <c r="D247" s="54" t="s">
        <v>195</v>
      </c>
      <c r="E247" s="56"/>
      <c r="F247" s="56">
        <v>109713.45865984917</v>
      </c>
      <c r="G247" s="56"/>
      <c r="H247"/>
      <c r="I247"/>
    </row>
    <row r="248" spans="2:9" ht="12.75" customHeight="1" x14ac:dyDescent="0.25">
      <c r="B248" s="57"/>
      <c r="C248" s="51"/>
      <c r="D248" s="54" t="s">
        <v>196</v>
      </c>
      <c r="E248" s="56"/>
      <c r="F248" s="56">
        <v>104405.4605532962</v>
      </c>
      <c r="G248" s="56"/>
      <c r="H248"/>
      <c r="I248"/>
    </row>
    <row r="249" spans="2:9" ht="12.75" customHeight="1" x14ac:dyDescent="0.25">
      <c r="B249" s="57"/>
      <c r="C249" s="51"/>
      <c r="D249" s="54" t="s">
        <v>58</v>
      </c>
      <c r="E249" s="56"/>
      <c r="F249" s="56">
        <v>97619.324575395323</v>
      </c>
      <c r="G249" s="56"/>
      <c r="H249"/>
      <c r="I249"/>
    </row>
    <row r="250" spans="2:9" ht="12.75" customHeight="1" x14ac:dyDescent="0.25">
      <c r="B250" s="67"/>
      <c r="C250" s="51"/>
      <c r="D250" s="54" t="s">
        <v>197</v>
      </c>
      <c r="E250" s="56"/>
      <c r="F250" s="56">
        <v>96408.667162968894</v>
      </c>
      <c r="G250" s="56"/>
      <c r="H250"/>
      <c r="I250"/>
    </row>
    <row r="251" spans="2:9" ht="12.75" customHeight="1" x14ac:dyDescent="0.25">
      <c r="B251" s="59"/>
      <c r="C251" s="51"/>
      <c r="D251" s="58" t="s">
        <v>198</v>
      </c>
      <c r="E251" s="56"/>
      <c r="F251" s="56">
        <v>75103.176798316825</v>
      </c>
      <c r="G251" s="56"/>
      <c r="H251"/>
      <c r="I251"/>
    </row>
    <row r="252" spans="2:9" ht="12.75" customHeight="1" x14ac:dyDescent="0.25">
      <c r="B252" s="59"/>
      <c r="C252" s="51"/>
      <c r="D252" s="58" t="s">
        <v>199</v>
      </c>
      <c r="E252" s="56"/>
      <c r="F252" s="56">
        <v>64198.565720640006</v>
      </c>
      <c r="G252" s="56"/>
      <c r="H252"/>
      <c r="I252"/>
    </row>
    <row r="253" spans="2:9" ht="12.75" customHeight="1" x14ac:dyDescent="0.25">
      <c r="B253" s="59"/>
      <c r="C253" s="51"/>
      <c r="D253" s="58" t="s">
        <v>200</v>
      </c>
      <c r="E253" s="56"/>
      <c r="F253" s="56">
        <v>57071.488481568013</v>
      </c>
      <c r="G253" s="56"/>
      <c r="H253"/>
      <c r="I253"/>
    </row>
    <row r="254" spans="2:9" ht="12.75" customHeight="1" x14ac:dyDescent="0.25">
      <c r="B254" s="59"/>
      <c r="C254" s="51"/>
      <c r="D254" s="58" t="s">
        <v>201</v>
      </c>
      <c r="E254" s="56"/>
      <c r="F254" s="56">
        <v>54876.665721888014</v>
      </c>
      <c r="G254" s="56"/>
      <c r="H254"/>
      <c r="I254"/>
    </row>
    <row r="255" spans="2:9" ht="12.75" customHeight="1" x14ac:dyDescent="0.25">
      <c r="B255" s="59"/>
      <c r="C255" s="51"/>
      <c r="D255" s="58" t="s">
        <v>202</v>
      </c>
      <c r="E255" s="56"/>
      <c r="F255" s="56">
        <v>54876.665721888014</v>
      </c>
      <c r="G255" s="56"/>
      <c r="H255"/>
      <c r="I255"/>
    </row>
    <row r="256" spans="2:9" ht="12.75" customHeight="1" x14ac:dyDescent="0.25">
      <c r="B256" s="57">
        <v>54</v>
      </c>
      <c r="C256" s="51"/>
      <c r="D256" s="54" t="s">
        <v>203</v>
      </c>
      <c r="E256" s="56">
        <v>3226</v>
      </c>
      <c r="F256" s="56"/>
      <c r="G256" s="56"/>
      <c r="H256"/>
      <c r="I256" s="46"/>
    </row>
    <row r="257" spans="2:9" ht="12.75" customHeight="1" x14ac:dyDescent="0.25">
      <c r="B257" s="57"/>
      <c r="C257" s="51"/>
      <c r="D257" s="54" t="s">
        <v>204</v>
      </c>
      <c r="E257" s="56"/>
      <c r="F257" s="56">
        <v>279635.03786204394</v>
      </c>
      <c r="G257" s="56"/>
      <c r="H257"/>
      <c r="I257"/>
    </row>
    <row r="258" spans="2:9" ht="12.75" customHeight="1" x14ac:dyDescent="0.25">
      <c r="B258" s="57"/>
      <c r="C258" s="51"/>
      <c r="D258" s="54" t="s">
        <v>206</v>
      </c>
      <c r="E258" s="56"/>
      <c r="F258" s="56">
        <v>209232.058443694</v>
      </c>
      <c r="G258" s="56"/>
      <c r="H258"/>
      <c r="I258"/>
    </row>
    <row r="259" spans="2:9" ht="12.75" customHeight="1" x14ac:dyDescent="0.2">
      <c r="B259" s="57"/>
      <c r="C259" s="51"/>
      <c r="D259" s="54" t="s">
        <v>205</v>
      </c>
      <c r="E259" s="56"/>
      <c r="F259" s="56">
        <v>199600.74310608825</v>
      </c>
      <c r="G259" s="56"/>
    </row>
    <row r="260" spans="2:9" ht="12.75" customHeight="1" x14ac:dyDescent="0.2">
      <c r="B260" s="57"/>
      <c r="C260" s="51"/>
      <c r="D260" s="54" t="s">
        <v>207</v>
      </c>
      <c r="E260" s="56"/>
      <c r="F260" s="56">
        <v>186642.68151341908</v>
      </c>
      <c r="G260" s="56"/>
    </row>
    <row r="261" spans="2:9" ht="12.75" customHeight="1" x14ac:dyDescent="0.2">
      <c r="B261" s="57"/>
      <c r="C261" s="51"/>
      <c r="D261" s="54" t="s">
        <v>208</v>
      </c>
      <c r="E261" s="56"/>
      <c r="F261" s="56">
        <v>182289.96600586284</v>
      </c>
      <c r="G261" s="56"/>
    </row>
    <row r="262" spans="2:9" ht="12.75" customHeight="1" x14ac:dyDescent="0.2">
      <c r="B262" s="57"/>
      <c r="C262" s="51"/>
      <c r="D262" s="54" t="s">
        <v>209</v>
      </c>
      <c r="E262" s="56"/>
      <c r="F262" s="56">
        <v>182289.96600586284</v>
      </c>
      <c r="G262" s="56"/>
    </row>
    <row r="263" spans="2:9" ht="12.75" customHeight="1" x14ac:dyDescent="0.2">
      <c r="B263" s="57"/>
      <c r="C263" s="51"/>
      <c r="D263" s="54" t="s">
        <v>210</v>
      </c>
      <c r="E263" s="56"/>
      <c r="F263" s="56">
        <v>165603.06048521036</v>
      </c>
      <c r="G263" s="56"/>
    </row>
    <row r="264" spans="2:9" ht="12.75" customHeight="1" x14ac:dyDescent="0.2">
      <c r="B264" s="57"/>
      <c r="C264" s="51"/>
      <c r="D264" s="54" t="s">
        <v>211</v>
      </c>
      <c r="E264" s="56"/>
      <c r="F264" s="56">
        <v>159773.69883162019</v>
      </c>
      <c r="G264" s="56"/>
    </row>
    <row r="265" spans="2:9" ht="12.75" customHeight="1" x14ac:dyDescent="0.2">
      <c r="B265" s="57"/>
      <c r="C265" s="51"/>
      <c r="D265" s="54" t="s">
        <v>212</v>
      </c>
      <c r="E265" s="56"/>
      <c r="F265" s="56">
        <v>149916.05850178673</v>
      </c>
      <c r="G265" s="56"/>
    </row>
    <row r="266" spans="2:9" ht="12.75" customHeight="1" x14ac:dyDescent="0.2">
      <c r="B266" s="57"/>
      <c r="C266" s="51"/>
      <c r="D266" s="54" t="s">
        <v>213</v>
      </c>
      <c r="E266" s="56"/>
      <c r="F266" s="56">
        <v>149916.05850178673</v>
      </c>
      <c r="G266" s="56"/>
    </row>
    <row r="267" spans="2:9" ht="12.75" customHeight="1" x14ac:dyDescent="0.2">
      <c r="B267" s="57"/>
      <c r="C267" s="51"/>
      <c r="D267" s="54" t="s">
        <v>214</v>
      </c>
      <c r="E267" s="56"/>
      <c r="F267" s="56">
        <v>139019.60239770793</v>
      </c>
      <c r="G267" s="56"/>
    </row>
    <row r="268" spans="2:9" ht="12.75" customHeight="1" x14ac:dyDescent="0.2">
      <c r="B268" s="57"/>
      <c r="C268" s="51"/>
      <c r="D268" s="54" t="s">
        <v>215</v>
      </c>
      <c r="E268" s="56"/>
      <c r="F268" s="56">
        <v>139019.41130205817</v>
      </c>
      <c r="G268" s="56"/>
    </row>
    <row r="269" spans="2:9" ht="12.75" customHeight="1" x14ac:dyDescent="0.2">
      <c r="B269" s="57"/>
      <c r="C269" s="51"/>
      <c r="D269" s="54" t="s">
        <v>216</v>
      </c>
      <c r="E269" s="56"/>
      <c r="F269" s="56">
        <v>138933.96080645177</v>
      </c>
      <c r="G269" s="56"/>
    </row>
    <row r="270" spans="2:9" ht="12.75" customHeight="1" x14ac:dyDescent="0.2">
      <c r="B270" s="57"/>
      <c r="C270" s="51"/>
      <c r="D270" s="54" t="s">
        <v>217</v>
      </c>
      <c r="E270" s="56"/>
      <c r="F270" s="56">
        <v>130711.91411920357</v>
      </c>
      <c r="G270" s="56"/>
    </row>
    <row r="271" spans="2:9" ht="12.75" customHeight="1" x14ac:dyDescent="0.2">
      <c r="B271" s="57"/>
      <c r="C271" s="51"/>
      <c r="D271" s="54" t="s">
        <v>218</v>
      </c>
      <c r="E271" s="56"/>
      <c r="F271" s="56">
        <v>123508.43733958372</v>
      </c>
      <c r="G271" s="56"/>
    </row>
    <row r="272" spans="2:9" ht="12.75" customHeight="1" x14ac:dyDescent="0.2">
      <c r="B272" s="57"/>
      <c r="C272" s="51"/>
      <c r="D272" s="54" t="s">
        <v>219</v>
      </c>
      <c r="E272" s="56"/>
      <c r="F272" s="56">
        <v>120048.82054591301</v>
      </c>
      <c r="G272" s="56"/>
    </row>
    <row r="273" spans="2:9" ht="12.75" customHeight="1" x14ac:dyDescent="0.2">
      <c r="B273" s="57"/>
      <c r="C273" s="51"/>
      <c r="D273" s="54" t="s">
        <v>220</v>
      </c>
      <c r="E273" s="56"/>
      <c r="F273" s="56">
        <v>116036.64600375983</v>
      </c>
      <c r="G273" s="56"/>
    </row>
    <row r="274" spans="2:9" ht="12.75" customHeight="1" x14ac:dyDescent="0.2">
      <c r="B274" s="57"/>
      <c r="C274" s="51"/>
      <c r="D274" s="54" t="s">
        <v>221</v>
      </c>
      <c r="E274" s="56"/>
      <c r="F274" s="56">
        <v>93751.156749609727</v>
      </c>
      <c r="G274" s="56"/>
    </row>
    <row r="275" spans="2:9" ht="12.75" customHeight="1" x14ac:dyDescent="0.25">
      <c r="B275" s="57"/>
      <c r="C275" s="51"/>
      <c r="D275" s="54" t="s">
        <v>222</v>
      </c>
      <c r="E275" s="56"/>
      <c r="F275" s="56">
        <v>85831.560835953249</v>
      </c>
      <c r="G275" s="56"/>
      <c r="H275"/>
      <c r="I275"/>
    </row>
    <row r="276" spans="2:9" ht="12.75" customHeight="1" x14ac:dyDescent="0.25">
      <c r="B276" s="57"/>
      <c r="C276" s="51"/>
      <c r="D276" s="54" t="s">
        <v>223</v>
      </c>
      <c r="E276" s="56"/>
      <c r="F276" s="56">
        <v>78443.554966678581</v>
      </c>
      <c r="G276" s="56"/>
      <c r="H276"/>
      <c r="I276"/>
    </row>
    <row r="277" spans="2:9" ht="12.75" customHeight="1" x14ac:dyDescent="0.25">
      <c r="B277" s="57"/>
      <c r="C277" s="51"/>
      <c r="D277" s="54" t="s">
        <v>224</v>
      </c>
      <c r="E277" s="56"/>
      <c r="F277" s="56">
        <v>75927.89237602608</v>
      </c>
      <c r="G277" s="56"/>
      <c r="H277"/>
      <c r="I277"/>
    </row>
    <row r="278" spans="2:9" ht="12.75" customHeight="1" x14ac:dyDescent="0.25">
      <c r="B278" s="57"/>
      <c r="C278" s="51"/>
      <c r="D278" s="54" t="s">
        <v>225</v>
      </c>
      <c r="E278" s="56"/>
      <c r="F278" s="56">
        <v>61214.418569956462</v>
      </c>
      <c r="G278" s="56"/>
      <c r="H278"/>
      <c r="I278"/>
    </row>
    <row r="279" spans="2:9" ht="12.75" customHeight="1" x14ac:dyDescent="0.25">
      <c r="B279" s="59"/>
      <c r="C279" s="51"/>
      <c r="D279" s="58" t="s">
        <v>226</v>
      </c>
      <c r="E279" s="56"/>
      <c r="F279" s="56">
        <v>54876.665721888014</v>
      </c>
      <c r="G279" s="56"/>
      <c r="H279"/>
      <c r="I279"/>
    </row>
    <row r="280" spans="2:9" ht="12.75" customHeight="1" x14ac:dyDescent="0.25">
      <c r="B280" s="57">
        <v>55</v>
      </c>
      <c r="C280" s="51"/>
      <c r="D280" s="54" t="s">
        <v>227</v>
      </c>
      <c r="E280" s="56">
        <v>1714</v>
      </c>
      <c r="F280" s="56"/>
      <c r="G280" s="56"/>
      <c r="H280"/>
      <c r="I280" s="46"/>
    </row>
    <row r="281" spans="2:9" ht="12.75" customHeight="1" x14ac:dyDescent="0.25">
      <c r="B281" s="57"/>
      <c r="C281" s="51"/>
      <c r="D281" s="54" t="s">
        <v>228</v>
      </c>
      <c r="E281" s="56"/>
      <c r="F281" s="56">
        <v>241171.58812602737</v>
      </c>
      <c r="G281" s="56"/>
      <c r="H281"/>
      <c r="I281"/>
    </row>
    <row r="282" spans="2:9" ht="12.75" customHeight="1" x14ac:dyDescent="0.25">
      <c r="B282" s="57"/>
      <c r="C282" s="51"/>
      <c r="D282" s="54" t="s">
        <v>229</v>
      </c>
      <c r="E282" s="56"/>
      <c r="F282" s="56">
        <v>237058.07526581522</v>
      </c>
      <c r="G282" s="56"/>
      <c r="H282"/>
      <c r="I282"/>
    </row>
    <row r="283" spans="2:9" ht="12.75" customHeight="1" x14ac:dyDescent="0.25">
      <c r="B283" s="57"/>
      <c r="C283" s="51"/>
      <c r="D283" s="54" t="s">
        <v>230</v>
      </c>
      <c r="E283" s="56"/>
      <c r="F283" s="56">
        <v>229380.46717281794</v>
      </c>
      <c r="G283" s="56"/>
      <c r="H283"/>
      <c r="I283"/>
    </row>
    <row r="284" spans="2:9" ht="12.75" customHeight="1" x14ac:dyDescent="0.25">
      <c r="B284" s="57"/>
      <c r="C284" s="51"/>
      <c r="D284" s="54" t="s">
        <v>231</v>
      </c>
      <c r="E284" s="56"/>
      <c r="F284" s="56">
        <v>199334.72892173374</v>
      </c>
      <c r="G284" s="56"/>
      <c r="H284"/>
      <c r="I284"/>
    </row>
    <row r="285" spans="2:9" ht="12.75" customHeight="1" x14ac:dyDescent="0.25">
      <c r="B285" s="57"/>
      <c r="C285" s="51"/>
      <c r="D285" s="54" t="s">
        <v>232</v>
      </c>
      <c r="E285" s="56"/>
      <c r="F285" s="56">
        <v>188360.23798904638</v>
      </c>
      <c r="G285" s="56"/>
      <c r="H285"/>
      <c r="I285"/>
    </row>
    <row r="286" spans="2:9" ht="12.75" customHeight="1" x14ac:dyDescent="0.25">
      <c r="B286" s="57"/>
      <c r="C286" s="51"/>
      <c r="D286" s="54" t="s">
        <v>233</v>
      </c>
      <c r="E286" s="56"/>
      <c r="F286" s="56">
        <v>175946.71853589616</v>
      </c>
      <c r="G286" s="56"/>
      <c r="H286"/>
      <c r="I286"/>
    </row>
    <row r="287" spans="2:9" ht="12.75" customHeight="1" x14ac:dyDescent="0.25">
      <c r="B287" s="57"/>
      <c r="C287" s="51"/>
      <c r="D287" s="54" t="s">
        <v>234</v>
      </c>
      <c r="E287" s="56"/>
      <c r="F287" s="56">
        <v>152322.34445806313</v>
      </c>
      <c r="G287" s="56"/>
      <c r="H287"/>
      <c r="I287"/>
    </row>
    <row r="288" spans="2:9" ht="12.75" customHeight="1" x14ac:dyDescent="0.25">
      <c r="B288" s="57"/>
      <c r="C288" s="51"/>
      <c r="D288" s="54" t="s">
        <v>235</v>
      </c>
      <c r="E288" s="56"/>
      <c r="F288" s="56">
        <v>151156.13505235442</v>
      </c>
      <c r="G288" s="56"/>
      <c r="H288"/>
      <c r="I288"/>
    </row>
    <row r="289" spans="2:9" ht="12.75" customHeight="1" x14ac:dyDescent="0.25">
      <c r="B289" s="57"/>
      <c r="C289" s="54"/>
      <c r="D289" s="54" t="s">
        <v>236</v>
      </c>
      <c r="E289" s="56"/>
      <c r="F289" s="56">
        <v>150142.67201624473</v>
      </c>
      <c r="G289" s="56"/>
      <c r="H289"/>
      <c r="I289"/>
    </row>
    <row r="290" spans="2:9" ht="12.75" customHeight="1" x14ac:dyDescent="0.25">
      <c r="B290" s="57"/>
      <c r="C290" s="51"/>
      <c r="D290" s="54" t="s">
        <v>237</v>
      </c>
      <c r="E290" s="56"/>
      <c r="F290" s="56">
        <v>149394.81047858769</v>
      </c>
      <c r="G290" s="56"/>
      <c r="H290"/>
      <c r="I290"/>
    </row>
    <row r="291" spans="2:9" ht="12.75" customHeight="1" x14ac:dyDescent="0.2">
      <c r="B291" s="57"/>
      <c r="C291" s="51"/>
      <c r="D291" s="54" t="s">
        <v>238</v>
      </c>
      <c r="E291" s="56"/>
      <c r="F291" s="56">
        <v>139489.38902789337</v>
      </c>
      <c r="G291" s="56"/>
    </row>
    <row r="292" spans="2:9" ht="12.75" customHeight="1" x14ac:dyDescent="0.2">
      <c r="B292" s="57"/>
      <c r="C292" s="51"/>
      <c r="D292" s="54" t="s">
        <v>239</v>
      </c>
      <c r="E292" s="56"/>
      <c r="F292" s="56">
        <v>130713.27186564257</v>
      </c>
      <c r="G292" s="56"/>
    </row>
    <row r="293" spans="2:9" ht="12.75" customHeight="1" x14ac:dyDescent="0.2">
      <c r="B293" s="57"/>
      <c r="C293" s="51"/>
      <c r="D293" s="54" t="s">
        <v>240</v>
      </c>
      <c r="E293" s="56"/>
      <c r="F293" s="56">
        <v>130711.91411920357</v>
      </c>
      <c r="G293" s="56"/>
    </row>
    <row r="294" spans="2:9" ht="12.75" customHeight="1" x14ac:dyDescent="0.2">
      <c r="B294" s="57"/>
      <c r="C294" s="51"/>
      <c r="D294" s="54" t="s">
        <v>241</v>
      </c>
      <c r="E294" s="56"/>
      <c r="F294" s="56">
        <v>124826.42793367231</v>
      </c>
      <c r="G294" s="56"/>
    </row>
    <row r="295" spans="2:9" ht="12.75" customHeight="1" x14ac:dyDescent="0.2">
      <c r="B295" s="57"/>
      <c r="C295" s="54"/>
      <c r="D295" s="54" t="s">
        <v>242</v>
      </c>
      <c r="E295" s="56"/>
      <c r="F295" s="56">
        <v>120047.6922675244</v>
      </c>
      <c r="G295" s="56"/>
    </row>
    <row r="296" spans="2:9" ht="12.75" customHeight="1" x14ac:dyDescent="0.2">
      <c r="B296" s="57"/>
      <c r="C296" s="51"/>
      <c r="D296" s="54" t="s">
        <v>243</v>
      </c>
      <c r="E296" s="56"/>
      <c r="F296" s="56">
        <v>120047.1613129886</v>
      </c>
      <c r="G296" s="56"/>
    </row>
    <row r="297" spans="2:9" ht="12.75" customHeight="1" x14ac:dyDescent="0.2">
      <c r="B297" s="57"/>
      <c r="C297" s="51"/>
      <c r="D297" s="54" t="s">
        <v>244</v>
      </c>
      <c r="E297" s="56"/>
      <c r="F297" s="56">
        <v>118479.77206865232</v>
      </c>
      <c r="G297" s="56"/>
    </row>
    <row r="298" spans="2:9" ht="12.75" customHeight="1" x14ac:dyDescent="0.2">
      <c r="B298" s="57"/>
      <c r="C298" s="54"/>
      <c r="D298" s="54" t="s">
        <v>245</v>
      </c>
      <c r="E298" s="56"/>
      <c r="F298" s="56">
        <v>116036.64600375983</v>
      </c>
      <c r="G298" s="56"/>
    </row>
    <row r="299" spans="2:9" ht="12.75" customHeight="1" x14ac:dyDescent="0.2">
      <c r="B299" s="57"/>
      <c r="C299" s="51"/>
      <c r="D299" s="54" t="s">
        <v>246</v>
      </c>
      <c r="E299" s="56"/>
      <c r="F299" s="56">
        <v>111161.88079402719</v>
      </c>
      <c r="G299" s="56"/>
    </row>
    <row r="300" spans="2:9" ht="12.75" customHeight="1" x14ac:dyDescent="0.2">
      <c r="B300" s="57"/>
      <c r="C300" s="54"/>
      <c r="D300" s="54" t="s">
        <v>247</v>
      </c>
      <c r="E300" s="56"/>
      <c r="F300" s="56">
        <v>108985.27110631941</v>
      </c>
      <c r="G300" s="56"/>
    </row>
    <row r="301" spans="2:9" ht="12.75" customHeight="1" x14ac:dyDescent="0.2">
      <c r="B301" s="57"/>
      <c r="C301" s="51"/>
      <c r="D301" s="54" t="s">
        <v>248</v>
      </c>
      <c r="E301" s="56"/>
      <c r="F301" s="56">
        <v>108126.18364419875</v>
      </c>
      <c r="G301" s="56"/>
    </row>
    <row r="302" spans="2:9" ht="12.75" customHeight="1" x14ac:dyDescent="0.2">
      <c r="B302" s="57"/>
      <c r="C302" s="51"/>
      <c r="D302" s="54" t="s">
        <v>249</v>
      </c>
      <c r="E302" s="56"/>
      <c r="F302" s="56">
        <v>104844.94066617709</v>
      </c>
      <c r="G302" s="56"/>
    </row>
    <row r="303" spans="2:9" ht="12.75" customHeight="1" x14ac:dyDescent="0.2">
      <c r="B303" s="57"/>
      <c r="C303" s="51"/>
      <c r="D303" s="54" t="s">
        <v>250</v>
      </c>
      <c r="E303" s="56"/>
      <c r="F303" s="56">
        <v>102063.78096220073</v>
      </c>
      <c r="G303" s="56"/>
    </row>
    <row r="304" spans="2:9" ht="12.75" customHeight="1" x14ac:dyDescent="0.2">
      <c r="B304" s="57"/>
      <c r="C304" s="51"/>
      <c r="D304" s="54" t="s">
        <v>251</v>
      </c>
      <c r="E304" s="56"/>
      <c r="F304" s="56">
        <v>97489.513723547891</v>
      </c>
      <c r="G304" s="56"/>
    </row>
    <row r="305" spans="2:9" ht="12.75" customHeight="1" x14ac:dyDescent="0.2">
      <c r="B305" s="57"/>
      <c r="C305" s="54"/>
      <c r="D305" s="54" t="s">
        <v>252</v>
      </c>
      <c r="E305" s="56"/>
      <c r="F305" s="56">
        <v>80662.586554560665</v>
      </c>
      <c r="G305" s="56"/>
    </row>
    <row r="306" spans="2:9" ht="12.75" customHeight="1" x14ac:dyDescent="0.2">
      <c r="B306" s="57"/>
      <c r="C306" s="54"/>
      <c r="D306" s="54" t="s">
        <v>253</v>
      </c>
      <c r="E306" s="56"/>
      <c r="F306" s="56">
        <v>79530.485270792051</v>
      </c>
      <c r="G306" s="56"/>
    </row>
    <row r="307" spans="2:9" ht="12.75" customHeight="1" x14ac:dyDescent="0.25">
      <c r="B307" s="57"/>
      <c r="C307" s="51"/>
      <c r="D307" s="54" t="s">
        <v>254</v>
      </c>
      <c r="E307" s="56"/>
      <c r="F307" s="56">
        <v>79530.485270792051</v>
      </c>
      <c r="G307" s="56"/>
      <c r="H307"/>
      <c r="I307"/>
    </row>
    <row r="308" spans="2:9" ht="12.75" customHeight="1" x14ac:dyDescent="0.25">
      <c r="B308" s="57"/>
      <c r="C308" s="51"/>
      <c r="D308" s="54" t="s">
        <v>255</v>
      </c>
      <c r="E308" s="56"/>
      <c r="F308" s="56">
        <v>55239.991412643365</v>
      </c>
      <c r="G308" s="56"/>
      <c r="H308"/>
      <c r="I308"/>
    </row>
    <row r="309" spans="2:9" ht="12.75" customHeight="1" x14ac:dyDescent="0.25">
      <c r="B309" s="57"/>
      <c r="C309" s="51"/>
      <c r="D309" s="54" t="s">
        <v>256</v>
      </c>
      <c r="E309" s="56"/>
      <c r="F309" s="56">
        <v>48336.556472229749</v>
      </c>
      <c r="G309" s="56"/>
      <c r="H309"/>
      <c r="I309"/>
    </row>
    <row r="310" spans="2:9" ht="12.75" customHeight="1" x14ac:dyDescent="0.25">
      <c r="B310" s="59"/>
      <c r="C310" s="51"/>
      <c r="D310" s="58" t="s">
        <v>131</v>
      </c>
      <c r="E310" s="56"/>
      <c r="F310" s="56">
        <v>42024.900902400004</v>
      </c>
      <c r="G310" s="56"/>
      <c r="H310"/>
      <c r="I310"/>
    </row>
    <row r="311" spans="2:9" ht="12.75" customHeight="1" x14ac:dyDescent="0.25">
      <c r="B311" s="57">
        <v>56</v>
      </c>
      <c r="C311" s="51"/>
      <c r="D311" s="54" t="s">
        <v>257</v>
      </c>
      <c r="E311" s="56">
        <v>148</v>
      </c>
      <c r="F311" s="56"/>
      <c r="G311" s="56"/>
      <c r="H311"/>
      <c r="I311" s="46"/>
    </row>
    <row r="312" spans="2:9" ht="12.75" customHeight="1" x14ac:dyDescent="0.25">
      <c r="B312" s="57"/>
      <c r="C312" s="51"/>
      <c r="D312" s="54" t="s">
        <v>258</v>
      </c>
      <c r="E312" s="56"/>
      <c r="F312" s="56">
        <v>187259.19172759395</v>
      </c>
      <c r="G312" s="56"/>
      <c r="H312"/>
      <c r="I312"/>
    </row>
    <row r="313" spans="2:9" ht="12.75" customHeight="1" x14ac:dyDescent="0.25">
      <c r="B313" s="57"/>
      <c r="C313" s="51"/>
      <c r="D313" s="54" t="s">
        <v>259</v>
      </c>
      <c r="E313" s="56"/>
      <c r="F313" s="56">
        <v>162834.41976011792</v>
      </c>
      <c r="G313" s="56"/>
      <c r="H313"/>
      <c r="I313"/>
    </row>
    <row r="314" spans="2:9" ht="12.75" customHeight="1" x14ac:dyDescent="0.25">
      <c r="B314" s="57"/>
      <c r="C314" s="51"/>
      <c r="D314" s="54" t="s">
        <v>260</v>
      </c>
      <c r="E314" s="56"/>
      <c r="F314" s="56">
        <v>162834.41976011792</v>
      </c>
      <c r="G314" s="56"/>
      <c r="H314"/>
      <c r="I314"/>
    </row>
    <row r="315" spans="2:9" ht="12.75" customHeight="1" x14ac:dyDescent="0.25">
      <c r="B315" s="57"/>
      <c r="C315" s="51"/>
      <c r="D315" s="54" t="s">
        <v>261</v>
      </c>
      <c r="E315" s="56"/>
      <c r="F315" s="56">
        <v>148578.68584940888</v>
      </c>
      <c r="G315" s="56"/>
      <c r="H315"/>
      <c r="I315"/>
    </row>
    <row r="316" spans="2:9" ht="12.75" customHeight="1" x14ac:dyDescent="0.25">
      <c r="B316" s="57"/>
      <c r="C316" s="54"/>
      <c r="D316" s="54" t="s">
        <v>262</v>
      </c>
      <c r="E316" s="56"/>
      <c r="F316" s="56">
        <v>141593.92362831984</v>
      </c>
      <c r="G316" s="56"/>
      <c r="H316"/>
      <c r="I316"/>
    </row>
    <row r="317" spans="2:9" ht="12.75" customHeight="1" x14ac:dyDescent="0.25">
      <c r="B317" s="57"/>
      <c r="C317" s="54"/>
      <c r="D317" s="54" t="s">
        <v>263</v>
      </c>
      <c r="E317" s="56"/>
      <c r="F317" s="56">
        <v>141593.92362831984</v>
      </c>
      <c r="G317" s="56"/>
      <c r="H317"/>
      <c r="I317"/>
    </row>
    <row r="318" spans="2:9" ht="12.75" customHeight="1" x14ac:dyDescent="0.25">
      <c r="B318" s="57"/>
      <c r="C318" s="54"/>
      <c r="D318" s="54" t="s">
        <v>264</v>
      </c>
      <c r="E318" s="56"/>
      <c r="F318" s="56">
        <v>125118.89334687059</v>
      </c>
      <c r="G318" s="56"/>
      <c r="H318"/>
      <c r="I318"/>
    </row>
    <row r="319" spans="2:9" ht="12.75" customHeight="1" x14ac:dyDescent="0.25">
      <c r="B319" s="57">
        <v>57</v>
      </c>
      <c r="C319" s="54"/>
      <c r="D319" s="54" t="s">
        <v>265</v>
      </c>
      <c r="E319" s="56">
        <v>165</v>
      </c>
      <c r="F319" s="56"/>
      <c r="G319" s="56"/>
      <c r="H319"/>
      <c r="I319" s="46"/>
    </row>
    <row r="320" spans="2:9" ht="12.75" customHeight="1" x14ac:dyDescent="0.25">
      <c r="B320" s="57"/>
      <c r="C320" s="54"/>
      <c r="D320" s="54" t="s">
        <v>266</v>
      </c>
      <c r="E320" s="56"/>
      <c r="F320" s="56">
        <v>126134.62194424067</v>
      </c>
      <c r="G320" s="56"/>
      <c r="H320"/>
      <c r="I320"/>
    </row>
    <row r="321" spans="1:13" ht="12.75" customHeight="1" x14ac:dyDescent="0.25">
      <c r="B321" s="57"/>
      <c r="C321" s="54"/>
      <c r="D321" s="54" t="s">
        <v>267</v>
      </c>
      <c r="E321" s="56"/>
      <c r="F321" s="56">
        <v>118978.82134680326</v>
      </c>
      <c r="G321" s="56"/>
      <c r="H321"/>
      <c r="I321"/>
    </row>
    <row r="322" spans="1:13" ht="12.75" customHeight="1" x14ac:dyDescent="0.25">
      <c r="B322" s="59"/>
      <c r="C322" s="54"/>
      <c r="D322" s="58" t="s">
        <v>268</v>
      </c>
      <c r="E322" s="56"/>
      <c r="F322" s="56">
        <v>57071.488481568013</v>
      </c>
      <c r="G322" s="56"/>
      <c r="H322"/>
      <c r="I322"/>
    </row>
    <row r="323" spans="1:13" ht="12.75" customHeight="1" x14ac:dyDescent="0.2">
      <c r="B323" s="57"/>
      <c r="C323" s="54"/>
      <c r="D323" s="65" t="s">
        <v>132</v>
      </c>
      <c r="E323" s="66">
        <f>SUM(E223:E320)</f>
        <v>5661</v>
      </c>
      <c r="F323" s="56"/>
      <c r="G323" s="66">
        <f>SUM(G223:G320)</f>
        <v>0</v>
      </c>
      <c r="I323" s="66">
        <f>SUM(I223:I320)</f>
        <v>0</v>
      </c>
    </row>
    <row r="324" spans="1:13" ht="12.75" customHeight="1" x14ac:dyDescent="0.2">
      <c r="B324" s="57"/>
      <c r="C324" s="54"/>
      <c r="D324" s="63"/>
      <c r="E324" s="56"/>
      <c r="F324" s="56"/>
      <c r="G324" s="56"/>
    </row>
    <row r="325" spans="1:13" s="54" customFormat="1" x14ac:dyDescent="0.2">
      <c r="A325" s="55"/>
      <c r="B325" s="57"/>
      <c r="D325" s="54" t="s">
        <v>331</v>
      </c>
      <c r="E325" s="56"/>
      <c r="F325" s="56"/>
      <c r="G325" s="56"/>
      <c r="H325" s="33"/>
      <c r="I325" s="56"/>
      <c r="J325" s="56"/>
    </row>
    <row r="326" spans="1:13" s="54" customFormat="1" x14ac:dyDescent="0.2">
      <c r="A326" s="55"/>
      <c r="B326" s="57"/>
      <c r="D326" s="54" t="s">
        <v>327</v>
      </c>
      <c r="E326" s="56"/>
      <c r="F326" s="56"/>
      <c r="G326" s="56"/>
      <c r="H326" s="33"/>
      <c r="I326" s="56"/>
      <c r="J326" s="56"/>
    </row>
    <row r="327" spans="1:13" s="10" customFormat="1" ht="12.75" customHeight="1" x14ac:dyDescent="0.2">
      <c r="A327" s="50"/>
      <c r="B327" s="57">
        <v>58</v>
      </c>
      <c r="C327" s="68"/>
      <c r="D327" s="58" t="s">
        <v>332</v>
      </c>
      <c r="E327" s="69">
        <v>113</v>
      </c>
      <c r="F327" s="69"/>
      <c r="G327" s="50"/>
      <c r="H327" s="11"/>
      <c r="I327" s="50"/>
      <c r="J327" s="11"/>
      <c r="M327" s="9"/>
    </row>
    <row r="328" spans="1:13" s="10" customFormat="1" ht="12.75" customHeight="1" x14ac:dyDescent="0.2">
      <c r="A328" s="50"/>
      <c r="B328" s="28"/>
      <c r="C328" s="68"/>
      <c r="D328" s="58" t="s">
        <v>333</v>
      </c>
      <c r="E328" s="69"/>
      <c r="F328" s="69">
        <v>66766.508349465614</v>
      </c>
      <c r="G328" s="50"/>
      <c r="H328" s="11"/>
      <c r="I328" s="50"/>
      <c r="J328" s="11"/>
      <c r="M328" s="9"/>
    </row>
    <row r="329" spans="1:13" s="10" customFormat="1" ht="12.75" customHeight="1" x14ac:dyDescent="0.2">
      <c r="A329" s="50"/>
      <c r="B329" s="28"/>
      <c r="C329" s="68"/>
      <c r="D329" s="58" t="s">
        <v>119</v>
      </c>
      <c r="E329" s="69"/>
      <c r="F329" s="69">
        <v>59355.323497612822</v>
      </c>
      <c r="G329" s="50"/>
      <c r="H329" s="11"/>
      <c r="I329" s="50"/>
      <c r="J329" s="11"/>
      <c r="M329" s="9"/>
    </row>
    <row r="330" spans="1:13" s="10" customFormat="1" ht="12.75" customHeight="1" x14ac:dyDescent="0.2">
      <c r="A330" s="50"/>
      <c r="B330" s="28"/>
      <c r="C330" s="68"/>
      <c r="D330" s="58" t="s">
        <v>334</v>
      </c>
      <c r="E330" s="69"/>
      <c r="F330" s="69">
        <v>52765.977834662401</v>
      </c>
      <c r="G330" s="50"/>
      <c r="H330" s="11"/>
      <c r="I330" s="50"/>
      <c r="J330" s="11"/>
      <c r="M330" s="9"/>
    </row>
    <row r="331" spans="1:13" s="10" customFormat="1" ht="12.75" customHeight="1" x14ac:dyDescent="0.2">
      <c r="A331" s="50"/>
      <c r="B331" s="28"/>
      <c r="C331" s="68"/>
      <c r="D331" s="58" t="s">
        <v>335</v>
      </c>
      <c r="E331" s="11"/>
      <c r="F331" s="11">
        <v>45104.827057401606</v>
      </c>
      <c r="G331" s="11"/>
      <c r="H331" s="11"/>
      <c r="I331" s="11"/>
      <c r="J331" s="11"/>
      <c r="M331" s="9"/>
    </row>
    <row r="332" spans="1:13" s="10" customFormat="1" ht="12.75" customHeight="1" x14ac:dyDescent="0.2">
      <c r="A332" s="50"/>
      <c r="B332" s="28"/>
      <c r="C332" s="68"/>
      <c r="D332" s="58" t="s">
        <v>123</v>
      </c>
      <c r="E332" s="69"/>
      <c r="F332" s="69">
        <v>41701.632433920007</v>
      </c>
      <c r="G332" s="50"/>
      <c r="H332" s="11"/>
      <c r="I332" s="50"/>
      <c r="J332" s="11"/>
      <c r="M332" s="9"/>
    </row>
    <row r="333" spans="1:13" s="54" customFormat="1" x14ac:dyDescent="0.2">
      <c r="A333" s="55"/>
      <c r="B333" s="70"/>
      <c r="C333" s="70"/>
      <c r="D333" s="10" t="s">
        <v>336</v>
      </c>
      <c r="E333" s="66">
        <f>SUM(E327:E332)</f>
        <v>113</v>
      </c>
      <c r="F333" s="56"/>
      <c r="G333" s="66">
        <f>SUM(G327:G332)</f>
        <v>0</v>
      </c>
      <c r="H333" s="33"/>
      <c r="I333" s="66">
        <f>SUM(I327:I332)</f>
        <v>0</v>
      </c>
      <c r="J333" s="56"/>
    </row>
    <row r="334" spans="1:13" s="54" customFormat="1" x14ac:dyDescent="0.2">
      <c r="A334" s="55"/>
      <c r="B334" s="70"/>
      <c r="C334" s="70"/>
      <c r="D334" s="10"/>
      <c r="E334" s="56"/>
      <c r="F334" s="56"/>
      <c r="G334" s="56"/>
      <c r="H334" s="33"/>
      <c r="I334" s="56"/>
      <c r="J334" s="56"/>
    </row>
    <row r="335" spans="1:13" ht="12.75" customHeight="1" x14ac:dyDescent="0.2">
      <c r="B335" s="57"/>
      <c r="C335" s="54"/>
      <c r="D335" s="54" t="s">
        <v>269</v>
      </c>
      <c r="E335" s="66">
        <f>E176+E222+E323+E333</f>
        <v>12761</v>
      </c>
      <c r="F335" s="56"/>
      <c r="G335" s="66">
        <f>G176+G222+G323+G333</f>
        <v>0</v>
      </c>
      <c r="I335" s="66">
        <f>I176+I222+I323+I333</f>
        <v>0</v>
      </c>
    </row>
    <row r="336" spans="1:13" ht="12.75" customHeight="1" x14ac:dyDescent="0.2">
      <c r="B336" s="57"/>
      <c r="C336" s="54"/>
      <c r="D336" s="54"/>
      <c r="E336" s="55"/>
      <c r="F336" s="56"/>
      <c r="G336" s="56"/>
    </row>
    <row r="337" spans="2:9" ht="12.75" customHeight="1" x14ac:dyDescent="0.2">
      <c r="B337" s="57"/>
      <c r="C337" s="54"/>
      <c r="D337" s="71" t="s">
        <v>270</v>
      </c>
      <c r="E337" s="56"/>
      <c r="F337" s="56"/>
      <c r="G337" s="56"/>
    </row>
    <row r="338" spans="2:9" ht="12.75" customHeight="1" x14ac:dyDescent="0.2">
      <c r="B338" s="57"/>
      <c r="C338" s="54"/>
      <c r="D338" s="71"/>
      <c r="E338" s="56"/>
      <c r="F338" s="56"/>
      <c r="G338" s="56"/>
    </row>
    <row r="339" spans="2:9" ht="12.75" customHeight="1" x14ac:dyDescent="0.2">
      <c r="B339" s="57"/>
      <c r="C339" s="54"/>
      <c r="D339" s="54" t="s">
        <v>16</v>
      </c>
      <c r="E339" s="56"/>
      <c r="F339" s="56"/>
      <c r="G339" s="56"/>
    </row>
    <row r="340" spans="2:9" ht="12.75" customHeight="1" x14ac:dyDescent="0.2">
      <c r="B340" s="57"/>
      <c r="C340" s="54"/>
      <c r="D340" s="54" t="s">
        <v>17</v>
      </c>
      <c r="E340" s="56"/>
      <c r="F340" s="56"/>
      <c r="G340" s="56"/>
    </row>
    <row r="341" spans="2:9" ht="12.75" customHeight="1" x14ac:dyDescent="0.25">
      <c r="B341" s="57">
        <v>1</v>
      </c>
      <c r="C341" s="60"/>
      <c r="D341" s="58" t="s">
        <v>43</v>
      </c>
      <c r="E341" s="48">
        <v>5</v>
      </c>
      <c r="F341" s="61"/>
      <c r="G341" s="56"/>
      <c r="H341"/>
      <c r="I341" s="47"/>
    </row>
    <row r="342" spans="2:9" ht="12.75" customHeight="1" x14ac:dyDescent="0.25">
      <c r="B342" s="29"/>
      <c r="C342" s="60"/>
      <c r="D342" s="58" t="s">
        <v>279</v>
      </c>
      <c r="E342" s="48"/>
      <c r="F342" s="62">
        <v>213927.65467287469</v>
      </c>
      <c r="G342" s="56"/>
      <c r="H342"/>
      <c r="I342" s="47"/>
    </row>
    <row r="343" spans="2:9" ht="12.75" customHeight="1" x14ac:dyDescent="0.25">
      <c r="B343" s="29"/>
      <c r="C343" s="60"/>
      <c r="D343" s="58" t="s">
        <v>280</v>
      </c>
      <c r="E343" s="48"/>
      <c r="F343" s="62">
        <v>186892.16636934137</v>
      </c>
      <c r="G343" s="56"/>
      <c r="H343"/>
      <c r="I343" s="47"/>
    </row>
    <row r="344" spans="2:9" ht="12.75" customHeight="1" x14ac:dyDescent="0.25">
      <c r="B344" s="29"/>
      <c r="C344" s="60"/>
      <c r="D344" s="58" t="s">
        <v>44</v>
      </c>
      <c r="E344" s="48"/>
      <c r="F344" s="62">
        <v>172738.17686834506</v>
      </c>
      <c r="G344" s="56"/>
      <c r="H344"/>
      <c r="I344" s="47"/>
    </row>
    <row r="345" spans="2:9" ht="12.75" customHeight="1" x14ac:dyDescent="0.25">
      <c r="B345" s="29"/>
      <c r="C345" s="60"/>
      <c r="D345" s="58" t="s">
        <v>45</v>
      </c>
      <c r="E345" s="48"/>
      <c r="F345" s="62">
        <v>140094.37853678671</v>
      </c>
      <c r="G345" s="11"/>
      <c r="H345"/>
      <c r="I345"/>
    </row>
    <row r="346" spans="2:9" ht="12.75" customHeight="1" x14ac:dyDescent="0.25">
      <c r="B346" s="29"/>
      <c r="C346" s="60"/>
      <c r="D346" s="58" t="s">
        <v>46</v>
      </c>
      <c r="E346" s="48"/>
      <c r="F346" s="62">
        <v>126956.20721017434</v>
      </c>
      <c r="G346" s="11"/>
      <c r="H346"/>
      <c r="I346"/>
    </row>
    <row r="347" spans="2:9" ht="12.75" customHeight="1" x14ac:dyDescent="0.25">
      <c r="B347" s="29"/>
      <c r="C347" s="60"/>
      <c r="D347" s="58" t="s">
        <v>48</v>
      </c>
      <c r="E347" s="48"/>
      <c r="F347" s="62">
        <v>118680</v>
      </c>
      <c r="G347" s="56"/>
      <c r="H347"/>
      <c r="I347" s="47"/>
    </row>
    <row r="348" spans="2:9" ht="12.75" customHeight="1" x14ac:dyDescent="0.25">
      <c r="B348" s="29"/>
      <c r="C348" s="60"/>
      <c r="D348" s="58" t="s">
        <v>47</v>
      </c>
      <c r="E348" s="48"/>
      <c r="F348" s="62">
        <v>109535.92073693877</v>
      </c>
      <c r="G348" s="56"/>
      <c r="H348"/>
      <c r="I348" s="47"/>
    </row>
    <row r="349" spans="2:9" ht="12.75" customHeight="1" x14ac:dyDescent="0.25">
      <c r="B349" s="57">
        <v>2</v>
      </c>
      <c r="C349" s="10"/>
      <c r="D349" s="58" t="s">
        <v>98</v>
      </c>
      <c r="E349" s="11">
        <v>1</v>
      </c>
      <c r="F349" s="11"/>
      <c r="G349" s="56"/>
      <c r="H349"/>
      <c r="I349" s="47"/>
    </row>
    <row r="350" spans="2:9" ht="12.75" customHeight="1" x14ac:dyDescent="0.25">
      <c r="B350" s="27"/>
      <c r="C350" s="10"/>
      <c r="D350" s="58" t="s">
        <v>99</v>
      </c>
      <c r="E350" s="11"/>
      <c r="F350" s="11">
        <v>69436.87604040961</v>
      </c>
      <c r="G350" s="11"/>
      <c r="H350"/>
      <c r="I350"/>
    </row>
    <row r="351" spans="2:9" ht="12.75" customHeight="1" x14ac:dyDescent="0.25">
      <c r="B351" s="28"/>
      <c r="C351" s="10"/>
      <c r="D351" s="58" t="s">
        <v>100</v>
      </c>
      <c r="E351" s="11"/>
      <c r="F351" s="11">
        <v>69436.87604040961</v>
      </c>
      <c r="G351" s="11"/>
      <c r="H351"/>
      <c r="I351"/>
    </row>
    <row r="352" spans="2:9" ht="12.75" customHeight="1" x14ac:dyDescent="0.25">
      <c r="B352" s="28"/>
      <c r="C352" s="10"/>
      <c r="D352" s="58" t="s">
        <v>101</v>
      </c>
      <c r="E352" s="11"/>
      <c r="F352" s="11">
        <v>64198.565720640006</v>
      </c>
      <c r="G352" s="11"/>
      <c r="H352"/>
      <c r="I352"/>
    </row>
    <row r="353" spans="2:9" ht="12.75" customHeight="1" x14ac:dyDescent="0.25">
      <c r="B353" s="28"/>
      <c r="C353" s="10"/>
      <c r="D353" s="58" t="s">
        <v>102</v>
      </c>
      <c r="E353" s="11"/>
      <c r="F353" s="11">
        <v>61729.39011600001</v>
      </c>
      <c r="G353" s="11"/>
      <c r="H353"/>
      <c r="I353"/>
    </row>
    <row r="354" spans="2:9" ht="12.75" customHeight="1" x14ac:dyDescent="0.25">
      <c r="B354" s="64"/>
      <c r="C354" s="54"/>
      <c r="D354" s="58" t="s">
        <v>103</v>
      </c>
      <c r="E354" s="56"/>
      <c r="F354" s="56">
        <v>61729.39011600001</v>
      </c>
      <c r="G354" s="56"/>
      <c r="H354"/>
      <c r="I354"/>
    </row>
    <row r="355" spans="2:9" ht="12.75" customHeight="1" x14ac:dyDescent="0.25">
      <c r="B355" s="28"/>
      <c r="C355" s="10"/>
      <c r="D355" s="58" t="s">
        <v>104</v>
      </c>
      <c r="E355" s="11"/>
      <c r="F355" s="11">
        <v>54876.665721888014</v>
      </c>
      <c r="G355" s="11"/>
      <c r="H355"/>
      <c r="I355"/>
    </row>
    <row r="356" spans="2:9" ht="12.75" customHeight="1" x14ac:dyDescent="0.25">
      <c r="B356" s="64"/>
      <c r="C356" s="54"/>
      <c r="D356" s="58" t="s">
        <v>105</v>
      </c>
      <c r="E356" s="56"/>
      <c r="F356" s="56">
        <v>54876.665721888014</v>
      </c>
      <c r="G356" s="56"/>
      <c r="H356"/>
      <c r="I356"/>
    </row>
    <row r="357" spans="2:9" ht="12.75" customHeight="1" x14ac:dyDescent="0.25">
      <c r="B357" s="28"/>
      <c r="C357" s="10"/>
      <c r="D357" s="58" t="s">
        <v>106</v>
      </c>
      <c r="E357" s="11"/>
      <c r="F357" s="11">
        <v>48784.813217798408</v>
      </c>
      <c r="G357" s="11"/>
      <c r="H357"/>
      <c r="I357"/>
    </row>
    <row r="358" spans="2:9" ht="12.75" customHeight="1" x14ac:dyDescent="0.25">
      <c r="B358" s="64"/>
      <c r="C358" s="54"/>
      <c r="D358" s="58" t="s">
        <v>107</v>
      </c>
      <c r="E358" s="56"/>
      <c r="F358" s="56">
        <v>40098.19247337601</v>
      </c>
      <c r="G358" s="56"/>
      <c r="H358"/>
      <c r="I358"/>
    </row>
    <row r="359" spans="2:9" ht="12.75" customHeight="1" x14ac:dyDescent="0.2">
      <c r="B359" s="57"/>
      <c r="C359" s="54"/>
      <c r="D359" s="65" t="s">
        <v>132</v>
      </c>
      <c r="E359" s="66">
        <f>SUM(E341:E358)</f>
        <v>6</v>
      </c>
      <c r="F359" s="56"/>
      <c r="G359" s="66">
        <f>SUM(G341:G358)</f>
        <v>0</v>
      </c>
      <c r="I359" s="66">
        <f>SUM(I341:I358)</f>
        <v>0</v>
      </c>
    </row>
    <row r="360" spans="2:9" ht="12.75" customHeight="1" x14ac:dyDescent="0.2">
      <c r="B360" s="57"/>
      <c r="C360" s="54"/>
      <c r="D360" s="63"/>
      <c r="E360" s="56"/>
      <c r="F360" s="56"/>
      <c r="G360" s="56"/>
    </row>
    <row r="361" spans="2:9" ht="12.75" customHeight="1" x14ac:dyDescent="0.2">
      <c r="B361" s="57"/>
      <c r="C361" s="54"/>
      <c r="D361" s="54" t="s">
        <v>16</v>
      </c>
      <c r="E361" s="56"/>
      <c r="F361" s="56"/>
      <c r="G361" s="56"/>
    </row>
    <row r="362" spans="2:9" ht="12.75" customHeight="1" x14ac:dyDescent="0.2">
      <c r="B362" s="57"/>
      <c r="C362" s="54"/>
      <c r="D362" s="54" t="s">
        <v>133</v>
      </c>
      <c r="E362" s="56"/>
      <c r="F362" s="56"/>
      <c r="G362" s="56"/>
    </row>
    <row r="363" spans="2:9" ht="12.75" customHeight="1" x14ac:dyDescent="0.25">
      <c r="B363" s="57">
        <v>3</v>
      </c>
      <c r="C363" s="54"/>
      <c r="D363" s="54" t="s">
        <v>134</v>
      </c>
      <c r="E363" s="56">
        <v>19</v>
      </c>
      <c r="F363" s="56"/>
      <c r="G363" s="56"/>
      <c r="H363"/>
      <c r="I363" s="47"/>
    </row>
    <row r="364" spans="2:9" ht="12.75" customHeight="1" x14ac:dyDescent="0.25">
      <c r="B364" s="57"/>
      <c r="C364" s="54"/>
      <c r="D364" s="54" t="s">
        <v>136</v>
      </c>
      <c r="E364" s="56"/>
      <c r="F364" s="56">
        <v>251311.61658834547</v>
      </c>
      <c r="G364" s="56"/>
      <c r="H364"/>
      <c r="I364" s="94"/>
    </row>
    <row r="365" spans="2:9" ht="12.75" customHeight="1" x14ac:dyDescent="0.25">
      <c r="B365" s="57"/>
      <c r="C365" s="54"/>
      <c r="D365" s="54" t="s">
        <v>137</v>
      </c>
      <c r="E365" s="56"/>
      <c r="F365" s="56">
        <v>231910.93606586754</v>
      </c>
      <c r="G365" s="56"/>
      <c r="H365"/>
      <c r="I365" s="94"/>
    </row>
    <row r="366" spans="2:9" ht="12.75" customHeight="1" x14ac:dyDescent="0.25">
      <c r="B366" s="57"/>
      <c r="C366" s="54"/>
      <c r="D366" s="54" t="s">
        <v>138</v>
      </c>
      <c r="E366" s="56"/>
      <c r="F366" s="56">
        <v>218965.18598149737</v>
      </c>
      <c r="G366" s="56"/>
      <c r="H366"/>
      <c r="I366" s="94"/>
    </row>
    <row r="367" spans="2:9" ht="12.75" customHeight="1" x14ac:dyDescent="0.25">
      <c r="B367" s="57"/>
      <c r="C367" s="54"/>
      <c r="D367" s="54" t="s">
        <v>139</v>
      </c>
      <c r="E367" s="56"/>
      <c r="F367" s="56">
        <v>175945.9884734095</v>
      </c>
      <c r="G367" s="56"/>
      <c r="H367"/>
      <c r="I367" s="94"/>
    </row>
    <row r="368" spans="2:9" ht="12.75" customHeight="1" x14ac:dyDescent="0.25">
      <c r="B368" s="57">
        <v>4</v>
      </c>
      <c r="C368" s="54"/>
      <c r="D368" s="54" t="s">
        <v>150</v>
      </c>
      <c r="E368" s="56">
        <v>1</v>
      </c>
      <c r="F368" s="56">
        <v>180855.9739509534</v>
      </c>
      <c r="G368" s="56"/>
      <c r="H368"/>
      <c r="I368" s="47"/>
    </row>
    <row r="369" spans="2:9" ht="12.75" customHeight="1" x14ac:dyDescent="0.25">
      <c r="B369" s="57">
        <v>5</v>
      </c>
      <c r="C369" s="54"/>
      <c r="D369" s="54" t="s">
        <v>163</v>
      </c>
      <c r="E369" s="56">
        <v>1</v>
      </c>
      <c r="F369" s="56">
        <v>118977.85206253223</v>
      </c>
      <c r="G369" s="56"/>
      <c r="H369"/>
      <c r="I369" s="47"/>
    </row>
    <row r="370" spans="2:9" ht="12.75" customHeight="1" x14ac:dyDescent="0.2">
      <c r="B370" s="57"/>
      <c r="C370" s="54"/>
      <c r="D370" s="65" t="s">
        <v>132</v>
      </c>
      <c r="E370" s="66">
        <f>SUM(E363:E369)</f>
        <v>21</v>
      </c>
      <c r="F370" s="56"/>
      <c r="G370" s="66">
        <f>SUM(G363:G369)</f>
        <v>0</v>
      </c>
      <c r="I370" s="66">
        <f>SUM(I363:I369)</f>
        <v>0</v>
      </c>
    </row>
    <row r="371" spans="2:9" ht="12.75" customHeight="1" x14ac:dyDescent="0.2">
      <c r="B371" s="57"/>
      <c r="C371" s="54"/>
      <c r="D371" s="54"/>
      <c r="E371" s="56"/>
      <c r="F371" s="56"/>
      <c r="G371" s="56"/>
    </row>
    <row r="372" spans="2:9" ht="12.75" customHeight="1" x14ac:dyDescent="0.2">
      <c r="B372" s="57"/>
      <c r="C372" s="54"/>
      <c r="D372" s="71" t="s">
        <v>277</v>
      </c>
      <c r="E372" s="56"/>
      <c r="F372" s="56"/>
      <c r="G372" s="56"/>
    </row>
    <row r="373" spans="2:9" ht="12.75" customHeight="1" x14ac:dyDescent="0.2">
      <c r="B373" s="57"/>
      <c r="C373" s="54"/>
      <c r="D373" s="71"/>
      <c r="E373" s="56"/>
      <c r="F373" s="56"/>
      <c r="G373" s="56"/>
    </row>
    <row r="374" spans="2:9" ht="12.75" customHeight="1" x14ac:dyDescent="0.2">
      <c r="B374" s="57"/>
      <c r="C374" s="54"/>
      <c r="D374" s="54" t="s">
        <v>16</v>
      </c>
      <c r="E374" s="56"/>
      <c r="F374" s="56"/>
      <c r="G374" s="56"/>
    </row>
    <row r="375" spans="2:9" ht="12.75" customHeight="1" x14ac:dyDescent="0.2">
      <c r="B375" s="57"/>
      <c r="C375" s="54"/>
      <c r="D375" s="54" t="s">
        <v>17</v>
      </c>
      <c r="E375" s="56"/>
      <c r="F375" s="56"/>
      <c r="G375" s="56"/>
    </row>
    <row r="376" spans="2:9" ht="12.75" customHeight="1" x14ac:dyDescent="0.25">
      <c r="B376" s="57">
        <v>6</v>
      </c>
      <c r="C376" s="54"/>
      <c r="D376" s="54" t="s">
        <v>24</v>
      </c>
      <c r="E376" s="56">
        <v>1</v>
      </c>
      <c r="F376" s="56">
        <v>373553.67758304242</v>
      </c>
      <c r="G376" s="56"/>
      <c r="H376" s="94"/>
      <c r="I376" s="47"/>
    </row>
    <row r="377" spans="2:9" ht="12.75" customHeight="1" x14ac:dyDescent="0.25">
      <c r="B377" s="57">
        <v>7</v>
      </c>
      <c r="C377" s="54"/>
      <c r="D377" s="54" t="s">
        <v>27</v>
      </c>
      <c r="E377" s="56">
        <v>1</v>
      </c>
      <c r="F377" s="56">
        <v>252808.70927136959</v>
      </c>
      <c r="G377" s="56"/>
      <c r="H377" s="94"/>
      <c r="I377" s="47"/>
    </row>
    <row r="378" spans="2:9" ht="12.75" customHeight="1" x14ac:dyDescent="0.25">
      <c r="B378" s="57">
        <v>8</v>
      </c>
      <c r="C378" s="60"/>
      <c r="D378" s="54" t="s">
        <v>43</v>
      </c>
      <c r="E378" s="48">
        <v>2</v>
      </c>
      <c r="F378" s="61"/>
      <c r="G378" s="56"/>
      <c r="H378" s="94"/>
      <c r="I378" s="47"/>
    </row>
    <row r="379" spans="2:9" ht="12.75" customHeight="1" x14ac:dyDescent="0.25">
      <c r="B379" s="29"/>
      <c r="C379" s="60"/>
      <c r="D379" s="54" t="s">
        <v>279</v>
      </c>
      <c r="E379" s="48"/>
      <c r="F379" s="62">
        <v>213927.65467287469</v>
      </c>
      <c r="G379" s="56"/>
      <c r="H379" s="94"/>
      <c r="I379" s="47"/>
    </row>
    <row r="380" spans="2:9" ht="12.75" customHeight="1" x14ac:dyDescent="0.25">
      <c r="B380" s="29"/>
      <c r="C380" s="60"/>
      <c r="D380" s="54" t="s">
        <v>280</v>
      </c>
      <c r="E380" s="48"/>
      <c r="F380" s="62">
        <v>186892.16636934137</v>
      </c>
      <c r="G380" s="56"/>
      <c r="H380" s="94"/>
      <c r="I380" s="47"/>
    </row>
    <row r="381" spans="2:9" ht="12.75" customHeight="1" x14ac:dyDescent="0.25">
      <c r="B381" s="29"/>
      <c r="C381" s="60"/>
      <c r="D381" s="54" t="s">
        <v>44</v>
      </c>
      <c r="E381" s="48"/>
      <c r="F381" s="62">
        <v>172738.17686834506</v>
      </c>
      <c r="G381" s="56"/>
      <c r="H381" s="94"/>
      <c r="I381" s="47"/>
    </row>
    <row r="382" spans="2:9" ht="12.75" customHeight="1" x14ac:dyDescent="0.25">
      <c r="B382" s="29"/>
      <c r="C382" s="60"/>
      <c r="D382" s="54" t="s">
        <v>45</v>
      </c>
      <c r="E382" s="48"/>
      <c r="F382" s="62">
        <v>140094.37853678671</v>
      </c>
      <c r="G382" s="56"/>
      <c r="H382" s="94"/>
      <c r="I382" s="47"/>
    </row>
    <row r="383" spans="2:9" ht="12.75" customHeight="1" x14ac:dyDescent="0.25">
      <c r="B383" s="29"/>
      <c r="C383" s="60"/>
      <c r="D383" s="54" t="s">
        <v>46</v>
      </c>
      <c r="E383" s="48"/>
      <c r="F383" s="62">
        <v>126956.20721017434</v>
      </c>
      <c r="G383" s="56"/>
      <c r="H383" s="94"/>
      <c r="I383" s="47"/>
    </row>
    <row r="384" spans="2:9" ht="12.75" customHeight="1" x14ac:dyDescent="0.25">
      <c r="B384" s="29"/>
      <c r="C384" s="60"/>
      <c r="D384" s="54" t="s">
        <v>48</v>
      </c>
      <c r="E384" s="48"/>
      <c r="F384" s="62">
        <v>118680</v>
      </c>
      <c r="G384" s="56"/>
      <c r="H384" s="94"/>
      <c r="I384" s="47"/>
    </row>
    <row r="385" spans="2:9" ht="12.75" customHeight="1" x14ac:dyDescent="0.25">
      <c r="B385" s="29"/>
      <c r="C385" s="60"/>
      <c r="D385" s="54" t="s">
        <v>47</v>
      </c>
      <c r="E385" s="48"/>
      <c r="F385" s="62">
        <v>109535.92073693877</v>
      </c>
      <c r="G385" s="56"/>
      <c r="H385" s="94"/>
      <c r="I385" s="47"/>
    </row>
    <row r="386" spans="2:9" ht="12.75" customHeight="1" x14ac:dyDescent="0.25">
      <c r="B386" s="57">
        <v>9</v>
      </c>
      <c r="C386" s="54"/>
      <c r="D386" s="54" t="s">
        <v>165</v>
      </c>
      <c r="E386" s="56">
        <v>1</v>
      </c>
      <c r="F386" s="56">
        <v>81231.609681734408</v>
      </c>
      <c r="G386" s="56"/>
      <c r="H386" s="94"/>
      <c r="I386" s="47"/>
    </row>
    <row r="387" spans="2:9" ht="12.75" customHeight="1" x14ac:dyDescent="0.25">
      <c r="B387" s="57">
        <v>10</v>
      </c>
      <c r="C387" s="10"/>
      <c r="D387" s="58" t="s">
        <v>98</v>
      </c>
      <c r="E387" s="11">
        <v>4</v>
      </c>
      <c r="F387" s="11"/>
      <c r="G387" s="56"/>
      <c r="H387" s="94"/>
      <c r="I387" s="47"/>
    </row>
    <row r="388" spans="2:9" ht="12.75" customHeight="1" x14ac:dyDescent="0.25">
      <c r="B388" s="27"/>
      <c r="C388" s="10"/>
      <c r="D388" s="58" t="s">
        <v>99</v>
      </c>
      <c r="E388" s="11"/>
      <c r="F388" s="11">
        <v>69436.87604040961</v>
      </c>
      <c r="G388" s="11"/>
      <c r="H388" s="94"/>
      <c r="I388" s="94"/>
    </row>
    <row r="389" spans="2:9" ht="12.75" customHeight="1" x14ac:dyDescent="0.25">
      <c r="B389" s="28"/>
      <c r="C389" s="10"/>
      <c r="D389" s="58" t="s">
        <v>100</v>
      </c>
      <c r="E389" s="11"/>
      <c r="F389" s="11">
        <v>69436.87604040961</v>
      </c>
      <c r="G389" s="11"/>
      <c r="H389" s="94"/>
      <c r="I389" s="47"/>
    </row>
    <row r="390" spans="2:9" ht="12.75" customHeight="1" x14ac:dyDescent="0.25">
      <c r="B390" s="28"/>
      <c r="C390" s="10"/>
      <c r="D390" s="58" t="s">
        <v>101</v>
      </c>
      <c r="E390" s="11"/>
      <c r="F390" s="11">
        <v>64198.565720640006</v>
      </c>
      <c r="G390" s="11"/>
      <c r="H390" s="94"/>
      <c r="I390" s="94"/>
    </row>
    <row r="391" spans="2:9" ht="12.75" customHeight="1" x14ac:dyDescent="0.25">
      <c r="B391" s="28"/>
      <c r="C391" s="10"/>
      <c r="D391" s="58" t="s">
        <v>102</v>
      </c>
      <c r="E391" s="11"/>
      <c r="F391" s="11">
        <v>61729.39011600001</v>
      </c>
      <c r="G391" s="11"/>
      <c r="H391" s="94"/>
      <c r="I391" s="94"/>
    </row>
    <row r="392" spans="2:9" ht="12.75" customHeight="1" x14ac:dyDescent="0.25">
      <c r="B392" s="64"/>
      <c r="C392" s="54"/>
      <c r="D392" s="58" t="s">
        <v>103</v>
      </c>
      <c r="E392" s="56"/>
      <c r="F392" s="56">
        <v>61729.39011600001</v>
      </c>
      <c r="G392" s="56"/>
      <c r="H392" s="94"/>
      <c r="I392" s="94"/>
    </row>
    <row r="393" spans="2:9" ht="12.75" customHeight="1" x14ac:dyDescent="0.25">
      <c r="B393" s="28"/>
      <c r="C393" s="10"/>
      <c r="D393" s="58" t="s">
        <v>104</v>
      </c>
      <c r="E393" s="11"/>
      <c r="F393" s="11">
        <v>54876.665721888014</v>
      </c>
      <c r="G393" s="11"/>
      <c r="H393" s="94"/>
      <c r="I393" s="94"/>
    </row>
    <row r="394" spans="2:9" ht="12.75" customHeight="1" x14ac:dyDescent="0.25">
      <c r="B394" s="64"/>
      <c r="C394" s="54"/>
      <c r="D394" s="58" t="s">
        <v>105</v>
      </c>
      <c r="E394" s="56"/>
      <c r="F394" s="56">
        <v>54876.665721888014</v>
      </c>
      <c r="G394" s="56"/>
      <c r="H394" s="94"/>
      <c r="I394" s="94"/>
    </row>
    <row r="395" spans="2:9" ht="12.75" customHeight="1" x14ac:dyDescent="0.25">
      <c r="B395" s="28"/>
      <c r="C395" s="10"/>
      <c r="D395" s="58" t="s">
        <v>106</v>
      </c>
      <c r="E395" s="11"/>
      <c r="F395" s="11">
        <v>48784.813217798408</v>
      </c>
      <c r="G395" s="11"/>
      <c r="H395" s="94"/>
      <c r="I395" s="94"/>
    </row>
    <row r="396" spans="2:9" ht="12.75" customHeight="1" x14ac:dyDescent="0.25">
      <c r="B396" s="64"/>
      <c r="C396" s="54"/>
      <c r="D396" s="58" t="s">
        <v>107</v>
      </c>
      <c r="E396" s="56"/>
      <c r="F396" s="56">
        <v>40098.19247337601</v>
      </c>
      <c r="G396" s="56"/>
      <c r="H396" s="94"/>
      <c r="I396" s="94"/>
    </row>
    <row r="397" spans="2:9" ht="12.75" customHeight="1" x14ac:dyDescent="0.2">
      <c r="B397" s="57"/>
      <c r="C397" s="54"/>
      <c r="D397" s="65" t="s">
        <v>132</v>
      </c>
      <c r="E397" s="66">
        <f>SUM(E376:E396)</f>
        <v>9</v>
      </c>
      <c r="F397" s="56"/>
      <c r="G397" s="66">
        <f>SUM(G376:G396)</f>
        <v>0</v>
      </c>
      <c r="I397" s="66">
        <f>SUM(I376:I396)</f>
        <v>0</v>
      </c>
    </row>
    <row r="398" spans="2:9" ht="12.75" customHeight="1" x14ac:dyDescent="0.2">
      <c r="B398" s="57"/>
      <c r="C398" s="54"/>
      <c r="D398" s="63"/>
      <c r="E398" s="56"/>
      <c r="F398" s="56"/>
      <c r="G398" s="56"/>
    </row>
    <row r="399" spans="2:9" ht="12.75" customHeight="1" x14ac:dyDescent="0.2">
      <c r="B399" s="57"/>
      <c r="C399" s="54"/>
      <c r="D399" s="54" t="s">
        <v>16</v>
      </c>
      <c r="E399" s="56"/>
      <c r="F399" s="56"/>
      <c r="G399" s="56"/>
    </row>
    <row r="400" spans="2:9" ht="12.75" customHeight="1" x14ac:dyDescent="0.2">
      <c r="B400" s="57"/>
      <c r="C400" s="54"/>
      <c r="D400" s="54" t="s">
        <v>133</v>
      </c>
      <c r="E400" s="56"/>
      <c r="F400" s="56"/>
      <c r="G400" s="56"/>
    </row>
    <row r="401" spans="2:9" ht="12.75" customHeight="1" x14ac:dyDescent="0.25">
      <c r="B401" s="57">
        <v>11</v>
      </c>
      <c r="C401" s="54"/>
      <c r="D401" s="54" t="s">
        <v>271</v>
      </c>
      <c r="E401" s="56">
        <v>5</v>
      </c>
      <c r="F401" s="56">
        <v>264265.91172227607</v>
      </c>
      <c r="G401" s="56"/>
      <c r="H401" s="94"/>
      <c r="I401" s="47"/>
    </row>
    <row r="402" spans="2:9" ht="12.75" customHeight="1" x14ac:dyDescent="0.25">
      <c r="B402" s="57">
        <v>12</v>
      </c>
      <c r="C402" s="54"/>
      <c r="D402" s="54" t="s">
        <v>134</v>
      </c>
      <c r="E402" s="56">
        <v>6</v>
      </c>
      <c r="F402" s="56"/>
      <c r="G402" s="56"/>
      <c r="H402" s="94"/>
      <c r="I402" s="47"/>
    </row>
    <row r="403" spans="2:9" ht="12.75" customHeight="1" x14ac:dyDescent="0.25">
      <c r="B403" s="57"/>
      <c r="C403" s="54"/>
      <c r="D403" s="54" t="s">
        <v>136</v>
      </c>
      <c r="E403" s="56"/>
      <c r="F403" s="56">
        <v>251311.61658834547</v>
      </c>
      <c r="G403" s="56"/>
      <c r="H403" s="94"/>
      <c r="I403" s="94"/>
    </row>
    <row r="404" spans="2:9" ht="12.75" customHeight="1" x14ac:dyDescent="0.25">
      <c r="B404" s="57"/>
      <c r="C404" s="54"/>
      <c r="D404" s="54" t="s">
        <v>137</v>
      </c>
      <c r="E404" s="56"/>
      <c r="F404" s="56">
        <v>231910.93606586754</v>
      </c>
      <c r="G404" s="56"/>
      <c r="H404" s="94"/>
      <c r="I404" s="94"/>
    </row>
    <row r="405" spans="2:9" ht="12.75" customHeight="1" x14ac:dyDescent="0.25">
      <c r="B405" s="57"/>
      <c r="C405" s="54"/>
      <c r="D405" s="54" t="s">
        <v>138</v>
      </c>
      <c r="E405" s="56"/>
      <c r="F405" s="56">
        <v>218965.18598149737</v>
      </c>
      <c r="G405" s="56"/>
      <c r="H405" s="94"/>
      <c r="I405" s="94"/>
    </row>
    <row r="406" spans="2:9" ht="12.75" customHeight="1" x14ac:dyDescent="0.2">
      <c r="B406" s="57"/>
      <c r="C406" s="54"/>
      <c r="D406" s="65" t="s">
        <v>132</v>
      </c>
      <c r="E406" s="66">
        <f>SUM(E401:E405)</f>
        <v>11</v>
      </c>
      <c r="F406" s="56"/>
      <c r="G406" s="66">
        <f>SUM(G401:G405)</f>
        <v>0</v>
      </c>
      <c r="I406" s="66">
        <f>SUM(I401:I405)</f>
        <v>0</v>
      </c>
    </row>
    <row r="407" spans="2:9" ht="12.75" customHeight="1" x14ac:dyDescent="0.2">
      <c r="B407" s="57"/>
      <c r="C407" s="54"/>
      <c r="D407" s="54"/>
      <c r="E407" s="56"/>
      <c r="F407" s="56"/>
      <c r="G407" s="56"/>
    </row>
    <row r="408" spans="2:9" ht="12.75" customHeight="1" x14ac:dyDescent="0.2">
      <c r="B408" s="57"/>
      <c r="C408" s="54"/>
      <c r="D408" s="71" t="s">
        <v>272</v>
      </c>
      <c r="E408" s="56"/>
      <c r="F408" s="56"/>
      <c r="G408" s="56"/>
    </row>
    <row r="409" spans="2:9" ht="12.75" customHeight="1" x14ac:dyDescent="0.2">
      <c r="B409" s="57"/>
      <c r="C409" s="54"/>
      <c r="D409" s="71"/>
      <c r="E409" s="56"/>
      <c r="F409" s="56"/>
      <c r="G409" s="56"/>
    </row>
    <row r="410" spans="2:9" ht="12.75" customHeight="1" x14ac:dyDescent="0.2">
      <c r="B410" s="57"/>
      <c r="C410" s="54"/>
      <c r="D410" s="54" t="s">
        <v>16</v>
      </c>
      <c r="E410" s="56"/>
      <c r="F410" s="56"/>
      <c r="G410" s="56"/>
    </row>
    <row r="411" spans="2:9" ht="12.75" customHeight="1" x14ac:dyDescent="0.2">
      <c r="B411" s="57"/>
      <c r="C411" s="54"/>
      <c r="D411" s="54" t="s">
        <v>17</v>
      </c>
      <c r="E411" s="71"/>
      <c r="F411" s="56"/>
      <c r="G411" s="56"/>
    </row>
    <row r="412" spans="2:9" ht="12.75" customHeight="1" x14ac:dyDescent="0.25">
      <c r="B412" s="57">
        <v>13</v>
      </c>
      <c r="C412" s="54"/>
      <c r="D412" s="54" t="s">
        <v>273</v>
      </c>
      <c r="E412" s="72">
        <v>1</v>
      </c>
      <c r="F412" s="56">
        <v>392879.16166938638</v>
      </c>
      <c r="G412" s="56"/>
      <c r="H412" s="94"/>
      <c r="I412" s="47"/>
    </row>
    <row r="413" spans="2:9" ht="12.75" customHeight="1" x14ac:dyDescent="0.25">
      <c r="B413" s="57">
        <v>14</v>
      </c>
      <c r="C413" s="54"/>
      <c r="D413" s="54" t="s">
        <v>165</v>
      </c>
      <c r="E413" s="72">
        <v>6</v>
      </c>
      <c r="F413" s="56">
        <v>81231.609681734408</v>
      </c>
      <c r="G413" s="56"/>
      <c r="H413" s="94"/>
      <c r="I413" s="47"/>
    </row>
    <row r="414" spans="2:9" ht="12.75" customHeight="1" x14ac:dyDescent="0.25">
      <c r="B414" s="57">
        <v>15</v>
      </c>
      <c r="C414" s="54"/>
      <c r="D414" s="54" t="s">
        <v>168</v>
      </c>
      <c r="E414" s="56">
        <v>4</v>
      </c>
      <c r="F414" s="56">
        <v>54876.665721888014</v>
      </c>
      <c r="G414" s="56"/>
      <c r="H414" s="94"/>
      <c r="I414" s="47"/>
    </row>
    <row r="415" spans="2:9" ht="12.75" customHeight="1" x14ac:dyDescent="0.2">
      <c r="B415" s="57"/>
      <c r="C415" s="54"/>
      <c r="D415" s="65" t="s">
        <v>132</v>
      </c>
      <c r="E415" s="66">
        <f>SUM(E412:E414)</f>
        <v>11</v>
      </c>
      <c r="F415" s="56"/>
      <c r="G415" s="66">
        <f>SUM(G412:G414)</f>
        <v>0</v>
      </c>
      <c r="I415" s="66">
        <f>SUM(I412:I414)</f>
        <v>0</v>
      </c>
    </row>
    <row r="416" spans="2:9" ht="12.75" customHeight="1" x14ac:dyDescent="0.2">
      <c r="B416" s="57"/>
      <c r="C416" s="54"/>
      <c r="D416" s="63"/>
      <c r="E416" s="56"/>
      <c r="F416" s="56"/>
      <c r="G416" s="56"/>
    </row>
    <row r="417" spans="2:9" ht="12.75" customHeight="1" x14ac:dyDescent="0.2">
      <c r="B417" s="57"/>
      <c r="C417" s="54"/>
      <c r="D417" s="54" t="s">
        <v>16</v>
      </c>
      <c r="E417" s="56"/>
      <c r="F417" s="56"/>
      <c r="G417" s="56"/>
    </row>
    <row r="418" spans="2:9" ht="12.75" customHeight="1" x14ac:dyDescent="0.2">
      <c r="B418" s="57"/>
      <c r="C418" s="54"/>
      <c r="D418" s="54" t="s">
        <v>133</v>
      </c>
      <c r="E418" s="56"/>
      <c r="F418" s="56"/>
      <c r="G418" s="56"/>
    </row>
    <row r="419" spans="2:9" ht="12.75" customHeight="1" x14ac:dyDescent="0.25">
      <c r="B419" s="57">
        <v>16</v>
      </c>
      <c r="C419" s="54"/>
      <c r="D419" s="54" t="s">
        <v>134</v>
      </c>
      <c r="E419" s="56">
        <v>24</v>
      </c>
      <c r="F419" s="73"/>
      <c r="G419" s="56"/>
      <c r="H419" s="94"/>
      <c r="I419" s="47"/>
    </row>
    <row r="420" spans="2:9" ht="12.75" customHeight="1" x14ac:dyDescent="0.25">
      <c r="B420" s="57"/>
      <c r="C420" s="54"/>
      <c r="D420" s="54" t="s">
        <v>141</v>
      </c>
      <c r="E420" s="56"/>
      <c r="F420" s="56">
        <v>245439.53787121558</v>
      </c>
      <c r="G420" s="56"/>
      <c r="H420" s="94"/>
      <c r="I420" s="94"/>
    </row>
    <row r="421" spans="2:9" ht="12.75" customHeight="1" x14ac:dyDescent="0.25">
      <c r="B421" s="57"/>
      <c r="C421" s="54"/>
      <c r="D421" s="54" t="s">
        <v>144</v>
      </c>
      <c r="E421" s="56"/>
      <c r="F421" s="56">
        <v>231909.22705595542</v>
      </c>
      <c r="G421" s="56"/>
      <c r="H421" s="94"/>
      <c r="I421" s="94"/>
    </row>
    <row r="422" spans="2:9" ht="12.75" customHeight="1" x14ac:dyDescent="0.25">
      <c r="B422" s="57"/>
      <c r="C422" s="54"/>
      <c r="D422" s="54" t="s">
        <v>146</v>
      </c>
      <c r="E422" s="56"/>
      <c r="F422" s="56">
        <v>218965.18598149737</v>
      </c>
      <c r="G422" s="56"/>
      <c r="H422" s="94"/>
      <c r="I422" s="94"/>
    </row>
    <row r="423" spans="2:9" ht="12.75" customHeight="1" x14ac:dyDescent="0.25">
      <c r="B423" s="57"/>
      <c r="C423" s="54"/>
      <c r="D423" s="54" t="s">
        <v>140</v>
      </c>
      <c r="E423" s="56"/>
      <c r="F423" s="56">
        <v>150661.18682347459</v>
      </c>
      <c r="G423" s="56"/>
      <c r="H423" s="94"/>
      <c r="I423" s="94"/>
    </row>
    <row r="424" spans="2:9" ht="12.75" customHeight="1" x14ac:dyDescent="0.25">
      <c r="B424" s="57">
        <v>17</v>
      </c>
      <c r="C424" s="54"/>
      <c r="D424" s="54" t="s">
        <v>162</v>
      </c>
      <c r="E424" s="56">
        <v>6</v>
      </c>
      <c r="F424" s="56">
        <v>151797.67841503976</v>
      </c>
      <c r="G424" s="56"/>
      <c r="H424" s="94"/>
      <c r="I424" s="47"/>
    </row>
    <row r="425" spans="2:9" ht="12.75" customHeight="1" x14ac:dyDescent="0.25">
      <c r="B425" s="57">
        <v>18</v>
      </c>
      <c r="C425" s="54"/>
      <c r="D425" s="54" t="s">
        <v>167</v>
      </c>
      <c r="E425" s="56">
        <v>4</v>
      </c>
      <c r="F425" s="56">
        <v>59215.484445325637</v>
      </c>
      <c r="G425" s="56"/>
      <c r="H425" s="94"/>
      <c r="I425" s="47"/>
    </row>
    <row r="426" spans="2:9" ht="12.75" customHeight="1" x14ac:dyDescent="0.2">
      <c r="B426" s="57"/>
      <c r="C426" s="54"/>
      <c r="D426" s="65" t="s">
        <v>132</v>
      </c>
      <c r="E426" s="66">
        <f>SUM(E419:E425)</f>
        <v>34</v>
      </c>
      <c r="F426" s="56"/>
      <c r="G426" s="66">
        <f>SUM(G419:G425)</f>
        <v>0</v>
      </c>
      <c r="I426" s="66">
        <f>SUM(I419:I425)</f>
        <v>0</v>
      </c>
    </row>
    <row r="427" spans="2:9" ht="12.75" customHeight="1" x14ac:dyDescent="0.2">
      <c r="B427" s="57"/>
      <c r="C427" s="54"/>
      <c r="D427" s="54"/>
      <c r="E427" s="56"/>
      <c r="F427" s="56"/>
      <c r="G427" s="56"/>
    </row>
    <row r="428" spans="2:9" ht="12.75" customHeight="1" x14ac:dyDescent="0.2">
      <c r="B428" s="57"/>
      <c r="C428" s="54"/>
      <c r="D428" s="71" t="s">
        <v>278</v>
      </c>
      <c r="E428" s="56"/>
      <c r="F428" s="56"/>
      <c r="G428" s="56"/>
    </row>
    <row r="429" spans="2:9" ht="12.75" customHeight="1" x14ac:dyDescent="0.2">
      <c r="B429" s="57"/>
      <c r="C429" s="54"/>
      <c r="D429" s="71"/>
      <c r="E429" s="56"/>
      <c r="F429" s="56"/>
      <c r="G429" s="56"/>
    </row>
    <row r="430" spans="2:9" ht="12.75" customHeight="1" x14ac:dyDescent="0.2">
      <c r="B430" s="57"/>
      <c r="C430" s="54"/>
      <c r="D430" s="54" t="s">
        <v>16</v>
      </c>
      <c r="E430" s="56"/>
      <c r="F430" s="56"/>
      <c r="G430" s="56"/>
    </row>
    <row r="431" spans="2:9" ht="12.75" customHeight="1" x14ac:dyDescent="0.2">
      <c r="B431" s="57"/>
      <c r="C431" s="54"/>
      <c r="D431" s="54" t="s">
        <v>17</v>
      </c>
      <c r="E431" s="56"/>
      <c r="F431" s="56"/>
      <c r="G431" s="56"/>
    </row>
    <row r="432" spans="2:9" ht="12.75" customHeight="1" x14ac:dyDescent="0.25">
      <c r="B432" s="57">
        <v>19</v>
      </c>
      <c r="C432" s="60"/>
      <c r="D432" s="54" t="s">
        <v>43</v>
      </c>
      <c r="E432" s="48">
        <v>17</v>
      </c>
      <c r="F432" s="61"/>
      <c r="G432" s="56"/>
      <c r="H432" s="94"/>
      <c r="I432" s="47"/>
    </row>
    <row r="433" spans="2:9" ht="12.75" customHeight="1" x14ac:dyDescent="0.25">
      <c r="B433" s="29"/>
      <c r="C433" s="60"/>
      <c r="D433" s="54" t="s">
        <v>279</v>
      </c>
      <c r="E433" s="48"/>
      <c r="F433" s="62">
        <v>213927.65467287469</v>
      </c>
      <c r="G433" s="56"/>
      <c r="H433" s="94"/>
      <c r="I433" s="94"/>
    </row>
    <row r="434" spans="2:9" ht="12.75" customHeight="1" x14ac:dyDescent="0.25">
      <c r="B434" s="29"/>
      <c r="C434" s="60"/>
      <c r="D434" s="54" t="s">
        <v>280</v>
      </c>
      <c r="E434" s="48"/>
      <c r="F434" s="62">
        <v>186892.16636934137</v>
      </c>
      <c r="G434" s="56"/>
      <c r="H434" s="94"/>
      <c r="I434" s="94"/>
    </row>
    <row r="435" spans="2:9" ht="12.75" customHeight="1" x14ac:dyDescent="0.25">
      <c r="B435" s="29"/>
      <c r="C435" s="60"/>
      <c r="D435" s="54" t="s">
        <v>44</v>
      </c>
      <c r="E435" s="48"/>
      <c r="F435" s="62">
        <v>172738.17686834506</v>
      </c>
      <c r="G435" s="56"/>
      <c r="H435" s="94"/>
      <c r="I435" s="94"/>
    </row>
    <row r="436" spans="2:9" ht="12.75" customHeight="1" x14ac:dyDescent="0.25">
      <c r="B436" s="29"/>
      <c r="C436" s="60"/>
      <c r="D436" s="54" t="s">
        <v>45</v>
      </c>
      <c r="E436" s="48"/>
      <c r="F436" s="62">
        <v>140094.37853678671</v>
      </c>
      <c r="G436" s="56"/>
      <c r="H436" s="94"/>
      <c r="I436" s="47"/>
    </row>
    <row r="437" spans="2:9" ht="12.75" customHeight="1" x14ac:dyDescent="0.25">
      <c r="B437" s="29"/>
      <c r="C437" s="60"/>
      <c r="D437" s="54" t="s">
        <v>46</v>
      </c>
      <c r="E437" s="48"/>
      <c r="F437" s="62">
        <v>126956.20721017434</v>
      </c>
      <c r="G437" s="56"/>
      <c r="H437" s="94"/>
      <c r="I437" s="94"/>
    </row>
    <row r="438" spans="2:9" ht="12.75" customHeight="1" x14ac:dyDescent="0.25">
      <c r="B438" s="29"/>
      <c r="C438" s="60"/>
      <c r="D438" s="54" t="s">
        <v>48</v>
      </c>
      <c r="E438" s="48"/>
      <c r="F438" s="62">
        <v>118680</v>
      </c>
      <c r="G438" s="56"/>
      <c r="H438" s="94"/>
      <c r="I438" s="94"/>
    </row>
    <row r="439" spans="2:9" ht="12.75" customHeight="1" x14ac:dyDescent="0.25">
      <c r="B439" s="29"/>
      <c r="C439" s="60"/>
      <c r="D439" s="54" t="s">
        <v>47</v>
      </c>
      <c r="E439" s="48"/>
      <c r="F439" s="62">
        <v>109535.92073693877</v>
      </c>
      <c r="G439" s="56"/>
      <c r="H439" s="94"/>
      <c r="I439" s="94"/>
    </row>
    <row r="440" spans="2:9" ht="12.75" customHeight="1" x14ac:dyDescent="0.25">
      <c r="B440" s="27">
        <v>20</v>
      </c>
      <c r="C440" s="10"/>
      <c r="D440" s="54" t="s">
        <v>98</v>
      </c>
      <c r="E440" s="11">
        <v>2</v>
      </c>
      <c r="F440" s="11"/>
      <c r="G440" s="56"/>
      <c r="H440" s="94"/>
      <c r="I440" s="47"/>
    </row>
    <row r="441" spans="2:9" ht="12.75" customHeight="1" x14ac:dyDescent="0.25">
      <c r="B441" s="27"/>
      <c r="C441" s="10"/>
      <c r="D441" s="54" t="s">
        <v>99</v>
      </c>
      <c r="E441" s="11"/>
      <c r="F441" s="11">
        <v>69436.87604040961</v>
      </c>
      <c r="G441" s="11"/>
      <c r="H441" s="94"/>
      <c r="I441" s="94"/>
    </row>
    <row r="442" spans="2:9" ht="12.75" customHeight="1" x14ac:dyDescent="0.25">
      <c r="B442" s="28"/>
      <c r="C442" s="10"/>
      <c r="D442" s="54" t="s">
        <v>100</v>
      </c>
      <c r="E442" s="11"/>
      <c r="F442" s="11">
        <v>69436.87604040961</v>
      </c>
      <c r="G442" s="11"/>
      <c r="H442" s="94"/>
      <c r="I442" s="94"/>
    </row>
    <row r="443" spans="2:9" ht="12.75" customHeight="1" x14ac:dyDescent="0.25">
      <c r="B443" s="28"/>
      <c r="C443" s="10"/>
      <c r="D443" s="54" t="s">
        <v>101</v>
      </c>
      <c r="E443" s="11"/>
      <c r="F443" s="11">
        <v>64198.565720640006</v>
      </c>
      <c r="G443" s="11"/>
      <c r="H443" s="94"/>
      <c r="I443" s="94"/>
    </row>
    <row r="444" spans="2:9" ht="12.75" customHeight="1" x14ac:dyDescent="0.25">
      <c r="B444" s="28"/>
      <c r="C444" s="10"/>
      <c r="D444" s="54" t="s">
        <v>102</v>
      </c>
      <c r="E444" s="11"/>
      <c r="F444" s="11">
        <v>61729.39011600001</v>
      </c>
      <c r="G444" s="11"/>
      <c r="H444" s="94"/>
      <c r="I444" s="94"/>
    </row>
    <row r="445" spans="2:9" ht="12.75" customHeight="1" x14ac:dyDescent="0.25">
      <c r="B445" s="64"/>
      <c r="C445" s="54"/>
      <c r="D445" s="54" t="s">
        <v>103</v>
      </c>
      <c r="E445" s="56"/>
      <c r="F445" s="56">
        <v>61729.39011600001</v>
      </c>
      <c r="G445" s="56"/>
      <c r="H445" s="94"/>
      <c r="I445" s="94"/>
    </row>
    <row r="446" spans="2:9" ht="12.75" customHeight="1" x14ac:dyDescent="0.25">
      <c r="B446" s="28"/>
      <c r="C446" s="10"/>
      <c r="D446" s="54" t="s">
        <v>104</v>
      </c>
      <c r="E446" s="11"/>
      <c r="F446" s="11">
        <v>54876.665721888014</v>
      </c>
      <c r="G446" s="11"/>
      <c r="H446" s="94"/>
      <c r="I446" s="94"/>
    </row>
    <row r="447" spans="2:9" ht="12.75" customHeight="1" x14ac:dyDescent="0.25">
      <c r="B447" s="64"/>
      <c r="C447" s="54"/>
      <c r="D447" s="54" t="s">
        <v>105</v>
      </c>
      <c r="E447" s="56"/>
      <c r="F447" s="56">
        <v>54876.665721888014</v>
      </c>
      <c r="G447" s="56"/>
      <c r="H447" s="94"/>
      <c r="I447" s="94"/>
    </row>
    <row r="448" spans="2:9" ht="12.75" customHeight="1" x14ac:dyDescent="0.25">
      <c r="B448" s="28"/>
      <c r="C448" s="10"/>
      <c r="D448" s="54" t="s">
        <v>106</v>
      </c>
      <c r="E448" s="11"/>
      <c r="F448" s="11">
        <v>48784.813217798408</v>
      </c>
      <c r="G448" s="11"/>
      <c r="H448" s="94"/>
      <c r="I448" s="94"/>
    </row>
    <row r="449" spans="2:9" ht="12.75" customHeight="1" x14ac:dyDescent="0.25">
      <c r="B449" s="64"/>
      <c r="C449" s="54"/>
      <c r="D449" s="54" t="s">
        <v>107</v>
      </c>
      <c r="E449" s="56"/>
      <c r="F449" s="56">
        <v>40098.19247337601</v>
      </c>
      <c r="G449" s="56"/>
      <c r="H449" s="94"/>
      <c r="I449" s="94"/>
    </row>
    <row r="450" spans="2:9" ht="12.75" customHeight="1" x14ac:dyDescent="0.2">
      <c r="B450" s="57"/>
      <c r="C450" s="70"/>
      <c r="D450" s="65" t="s">
        <v>132</v>
      </c>
      <c r="E450" s="66">
        <f>SUM(E431:E449)</f>
        <v>19</v>
      </c>
      <c r="F450" s="56"/>
      <c r="G450" s="66">
        <f>SUM(G431:G449)</f>
        <v>0</v>
      </c>
      <c r="I450" s="66">
        <f>SUM(I431:I449)</f>
        <v>0</v>
      </c>
    </row>
    <row r="451" spans="2:9" ht="12.75" customHeight="1" x14ac:dyDescent="0.2">
      <c r="B451" s="57"/>
      <c r="C451" s="54"/>
      <c r="D451" s="54"/>
      <c r="E451" s="55"/>
      <c r="F451" s="56"/>
      <c r="G451" s="56"/>
    </row>
    <row r="452" spans="2:9" ht="12.75" customHeight="1" x14ac:dyDescent="0.2">
      <c r="B452" s="57"/>
      <c r="C452" s="51"/>
      <c r="D452" s="51" t="s">
        <v>16</v>
      </c>
      <c r="E452" s="56"/>
      <c r="F452" s="56"/>
      <c r="G452" s="56"/>
    </row>
    <row r="453" spans="2:9" ht="12.75" customHeight="1" x14ac:dyDescent="0.2">
      <c r="B453" s="57"/>
      <c r="C453" s="51"/>
      <c r="D453" s="51" t="s">
        <v>133</v>
      </c>
      <c r="E453" s="56"/>
      <c r="F453" s="56"/>
      <c r="G453" s="56"/>
    </row>
    <row r="454" spans="2:9" ht="12.75" customHeight="1" x14ac:dyDescent="0.25">
      <c r="B454" s="57">
        <v>21</v>
      </c>
      <c r="C454" s="51"/>
      <c r="D454" s="51" t="s">
        <v>138</v>
      </c>
      <c r="E454" s="56">
        <v>1</v>
      </c>
      <c r="F454" s="56">
        <v>212960.55030509486</v>
      </c>
      <c r="G454" s="56"/>
      <c r="H454" s="94"/>
      <c r="I454" s="47"/>
    </row>
    <row r="455" spans="2:9" ht="12.75" customHeight="1" x14ac:dyDescent="0.25">
      <c r="B455" s="57">
        <v>22</v>
      </c>
      <c r="C455" s="51"/>
      <c r="D455" s="51" t="s">
        <v>151</v>
      </c>
      <c r="E455" s="56">
        <v>1</v>
      </c>
      <c r="F455" s="56">
        <v>171122.72123536907</v>
      </c>
      <c r="G455" s="56"/>
      <c r="H455" s="94"/>
      <c r="I455" s="47"/>
    </row>
    <row r="456" spans="2:9" ht="12.75" customHeight="1" x14ac:dyDescent="0.2">
      <c r="B456" s="57"/>
      <c r="C456" s="70"/>
      <c r="D456" s="65" t="s">
        <v>132</v>
      </c>
      <c r="E456" s="66">
        <f>SUM(E454:E455)</f>
        <v>2</v>
      </c>
      <c r="F456" s="56"/>
      <c r="G456" s="66">
        <f>SUM(G454:G455)</f>
        <v>0</v>
      </c>
      <c r="I456" s="66">
        <f>SUM(I454:I455)</f>
        <v>0</v>
      </c>
    </row>
    <row r="457" spans="2:9" ht="12.75" customHeight="1" x14ac:dyDescent="0.2">
      <c r="B457" s="57"/>
      <c r="C457" s="51"/>
      <c r="D457" s="51"/>
      <c r="E457" s="33"/>
      <c r="F457" s="56"/>
      <c r="G457" s="56"/>
    </row>
    <row r="458" spans="2:9" ht="12.75" customHeight="1" x14ac:dyDescent="0.2">
      <c r="B458" s="57"/>
      <c r="C458" s="51"/>
      <c r="D458" s="51" t="s">
        <v>269</v>
      </c>
      <c r="E458" s="66">
        <f>E359+E370+E397+E406+E415+E426+E450+E456</f>
        <v>113</v>
      </c>
      <c r="F458" s="56"/>
      <c r="G458" s="66">
        <f>G359+G370+G397+G406+G415+G426+G450+G456</f>
        <v>0</v>
      </c>
      <c r="I458" s="66">
        <f>I359+I370+I397+I406+I415+I426+I450+I456</f>
        <v>0</v>
      </c>
    </row>
    <row r="459" spans="2:9" ht="12.75" customHeight="1" x14ac:dyDescent="0.2">
      <c r="B459" s="57"/>
      <c r="C459" s="51"/>
      <c r="D459" s="51"/>
      <c r="E459" s="74"/>
      <c r="F459" s="56"/>
      <c r="G459" s="56"/>
    </row>
    <row r="460" spans="2:9" ht="12.75" customHeight="1" x14ac:dyDescent="0.2">
      <c r="B460" s="57"/>
      <c r="C460" s="51"/>
      <c r="D460" s="51" t="s">
        <v>274</v>
      </c>
      <c r="E460" s="56">
        <f>E335+E458</f>
        <v>12874</v>
      </c>
      <c r="F460" s="56"/>
      <c r="G460" s="66">
        <f>G335+G458</f>
        <v>0</v>
      </c>
      <c r="I460" s="66">
        <f>I335+I458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89" fitToHeight="0" orientation="landscape" r:id="rId1"/>
  <headerFooter alignWithMargins="0">
    <oddFooter>&amp;R&amp;"Times New Roman,Bold"&amp;10&amp;A</oddFooter>
  </headerFooter>
  <rowBreaks count="1" manualBreakCount="1">
    <brk id="126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1bedc1-068b-4539-a57e-3870e504a5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5D9598571E648BBEA42B6B329186D" ma:contentTypeVersion="15" ma:contentTypeDescription="Create a new document." ma:contentTypeScope="" ma:versionID="c56faa266e392f9a768f10bac7bfca9b">
  <xsd:schema xmlns:xsd="http://www.w3.org/2001/XMLSchema" xmlns:xs="http://www.w3.org/2001/XMLSchema" xmlns:p="http://schemas.microsoft.com/office/2006/metadata/properties" xmlns:ns3="89dd060f-40c5-4c50-a340-a454efb4dbab" xmlns:ns4="401bedc1-068b-4539-a57e-3870e504a52d" targetNamespace="http://schemas.microsoft.com/office/2006/metadata/properties" ma:root="true" ma:fieldsID="73f84a8ce46e78c4679de596bf53137d" ns3:_="" ns4:_="">
    <xsd:import namespace="89dd060f-40c5-4c50-a340-a454efb4dbab"/>
    <xsd:import namespace="401bedc1-068b-4539-a57e-3870e504a5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d060f-40c5-4c50-a340-a454efb4db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bedc1-068b-4539-a57e-3870e504a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406EFB-7F0E-4500-9440-FABC07DBE33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01bedc1-068b-4539-a57e-3870e504a52d"/>
    <ds:schemaRef ds:uri="http://purl.org/dc/elements/1.1/"/>
    <ds:schemaRef ds:uri="http://schemas.microsoft.com/office/2006/metadata/properties"/>
    <ds:schemaRef ds:uri="89dd060f-40c5-4c50-a340-a454efb4dba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A32C96-2C7D-4537-B235-6B09203B4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AACD65-D625-402C-BFDE-FC3A17178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d060f-40c5-4c50-a340-a454efb4dbab"/>
    <ds:schemaRef ds:uri="401bedc1-068b-4539-a57e-3870e504a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UAMS 2027-29 Form A</vt:lpstr>
      <vt:lpstr>UAMS Vacancies</vt:lpstr>
      <vt:lpstr>'UAMS 2027-29 Form A'!Print_Area</vt:lpstr>
      <vt:lpstr>'UAMS Vacancies'!Print_Area</vt:lpstr>
      <vt:lpstr>'UAMS 2027-29 Form A'!Print_Titles</vt:lpstr>
      <vt:lpstr>'UAMS Vacancies'!Print_Titles</vt:lpstr>
    </vt:vector>
  </TitlesOfParts>
  <Manager/>
  <Company>UAMS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Parnell, Sam</dc:creator>
  <cp:keywords/>
  <dc:description/>
  <cp:lastModifiedBy>Chandra Robinson (ADHE)</cp:lastModifiedBy>
  <cp:revision/>
  <cp:lastPrinted>2026-01-29T14:04:07Z</cp:lastPrinted>
  <dcterms:created xsi:type="dcterms:W3CDTF">2020-05-14T14:41:36Z</dcterms:created>
  <dcterms:modified xsi:type="dcterms:W3CDTF">2026-04-09T16:41:25Z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0x01010043B5D9598571E648BBEA42B6B329186D</vt:lpwstr>
  </property>
  <property fmtid="{D5CDD505-2E9C-101B-9397-08002B2CF9AE}" pid="3" name="MSIP_Label_8ca390d5-a4f3-448c-8368-24080179bc53_Enabled">
    <vt:lpwstr>true</vt:lpwstr>
  </property>
  <property fmtid="{D5CDD505-2E9C-101B-9397-08002B2CF9AE}" pid="4" name="MSIP_Label_8ca390d5-a4f3-448c-8368-24080179bc53_SetDate">
    <vt:lpwstr>2024-05-20T16:59:10Z</vt:lpwstr>
  </property>
  <property fmtid="{D5CDD505-2E9C-101B-9397-08002B2CF9AE}" pid="5" name="MSIP_Label_8ca390d5-a4f3-448c-8368-24080179bc53_Method">
    <vt:lpwstr>Standard</vt:lpwstr>
  </property>
  <property fmtid="{D5CDD505-2E9C-101B-9397-08002B2CF9AE}" pid="6" name="MSIP_Label_8ca390d5-a4f3-448c-8368-24080179bc53_Name">
    <vt:lpwstr>Low Risk</vt:lpwstr>
  </property>
  <property fmtid="{D5CDD505-2E9C-101B-9397-08002B2CF9AE}" pid="7" name="MSIP_Label_8ca390d5-a4f3-448c-8368-24080179bc53_SiteId">
    <vt:lpwstr>5b703aa0-061f-4ed9-beca-765a39ee1304</vt:lpwstr>
  </property>
  <property fmtid="{D5CDD505-2E9C-101B-9397-08002B2CF9AE}" pid="8" name="MSIP_Label_8ca390d5-a4f3-448c-8368-24080179bc53_ActionId">
    <vt:lpwstr>d778c734-9d99-4268-b1b4-1d33aa8a09c9</vt:lpwstr>
  </property>
  <property fmtid="{D5CDD505-2E9C-101B-9397-08002B2CF9AE}" pid="9" name="MSIP_Label_8ca390d5-a4f3-448c-8368-24080179bc53_ContentBits">
    <vt:lpwstr>0</vt:lpwstr>
  </property>
</Properties>
</file>